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guranje\Desktop\30.06.2026\"/>
    </mc:Choice>
  </mc:AlternateContent>
  <xr:revisionPtr revIDLastSave="0" documentId="13_ncr:1_{FDFD21AC-594E-488E-8F95-26A6C2A79CB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fig" sheetId="1" state="veryHidden" r:id="rId1"/>
    <sheet name="ТГ-Д" sheetId="2" r:id="rId2"/>
  </sheets>
  <definedNames>
    <definedName name="Column1">'ТГ-Д'!$A$17:$D$18</definedName>
    <definedName name="Data1">'ТГ-Д'!$A$19:$D$70</definedName>
    <definedName name="Header">'ТГ-Д'!$A$2:$D$12</definedName>
  </definedNames>
  <calcPr calcId="191029"/>
</workbook>
</file>

<file path=xl/calcChain.xml><?xml version="1.0" encoding="utf-8"?>
<calcChain xmlns="http://schemas.openxmlformats.org/spreadsheetml/2006/main">
  <c r="D54" i="2" l="1"/>
  <c r="D62" i="2" s="1"/>
  <c r="C54" i="2"/>
  <c r="C62" i="2" s="1"/>
  <c r="D49" i="2"/>
  <c r="C49" i="2"/>
  <c r="D42" i="2"/>
  <c r="C42" i="2"/>
  <c r="D35" i="2"/>
  <c r="C35" i="2"/>
  <c r="D24" i="2"/>
  <c r="C24" i="2"/>
  <c r="D19" i="2"/>
  <c r="C19" i="2"/>
  <c r="D61" i="2" l="1"/>
  <c r="C61" i="2"/>
  <c r="D47" i="2"/>
  <c r="C47" i="2"/>
  <c r="D48" i="2"/>
  <c r="D63" i="2"/>
  <c r="C48" i="2"/>
  <c r="C63" i="2"/>
  <c r="D34" i="2"/>
  <c r="C34" i="2"/>
  <c r="C64" i="2"/>
  <c r="D64" i="2"/>
  <c r="C33" i="2"/>
  <c r="D33" i="2"/>
  <c r="D66" i="2" l="1"/>
  <c r="C66" i="2"/>
  <c r="D65" i="2"/>
  <c r="C65" i="2"/>
  <c r="D70" i="2" l="1"/>
  <c r="C70" i="2"/>
</calcChain>
</file>

<file path=xl/sharedStrings.xml><?xml version="1.0" encoding="utf-8"?>
<sst xmlns="http://schemas.openxmlformats.org/spreadsheetml/2006/main" count="139" uniqueCount="131">
  <si>
    <t>Образац:ТГ-Д</t>
  </si>
  <si>
    <t>Назив друштва/субјекта:</t>
  </si>
  <si>
    <t>"НЕШКОВИЋ ОСИГУРАЊЕ" А.Д. Бијељина</t>
  </si>
  <si>
    <t>Ознака друштва/субјекта:</t>
  </si>
  <si>
    <t>РД-1</t>
  </si>
  <si>
    <t>Период за који се подаци достављају од:</t>
  </si>
  <si>
    <t>Период за који се подаци достављају до:</t>
  </si>
  <si>
    <t>Редни број:</t>
  </si>
  <si>
    <t>Саставио:</t>
  </si>
  <si>
    <t/>
  </si>
  <si>
    <t>Одговорно лице:</t>
  </si>
  <si>
    <t>Актуар:</t>
  </si>
  <si>
    <t>Датум попуњавања:</t>
  </si>
  <si>
    <t>Мјесто попуњавања:</t>
  </si>
  <si>
    <t>Контакт:</t>
  </si>
  <si>
    <t>Биланс токова готовине</t>
  </si>
  <si>
    <t>КМ</t>
  </si>
  <si>
    <t>Износ</t>
  </si>
  <si>
    <t>ПОЗИЦИЈА</t>
  </si>
  <si>
    <t>Ознака АОП</t>
  </si>
  <si>
    <t>Текућа година</t>
  </si>
  <si>
    <t>Претходна година</t>
  </si>
  <si>
    <t>А. ТОКОВИ ГОТОВИНЕ ИЗ ПОСЛОВНИХ АКТИВНОСТИ
I - Приливи готовине из пословних активности (502 до 505)</t>
  </si>
  <si>
    <t>501</t>
  </si>
  <si>
    <t>1. Приливи од премије осигурања, саосигурања и примљени аванси</t>
  </si>
  <si>
    <t>502</t>
  </si>
  <si>
    <t>2. Приливи од премије реосигурања и ретроцесија</t>
  </si>
  <si>
    <t>503</t>
  </si>
  <si>
    <t>3. Приливи од учешћа у накнади штете</t>
  </si>
  <si>
    <t>504</t>
  </si>
  <si>
    <t>4. Остали приливи из пословних активности</t>
  </si>
  <si>
    <t>505</t>
  </si>
  <si>
    <t>II - Одливи готовине из пословних активности (507 до 514)</t>
  </si>
  <si>
    <t>506</t>
  </si>
  <si>
    <t>1. Одлив по основу накнаде штете из осигурања и удјела у штетама из саосигурања и дати аванси</t>
  </si>
  <si>
    <t>507</t>
  </si>
  <si>
    <t>2. Одливи по основу накнаде штета и удјела из реосигурања и ретроцесија</t>
  </si>
  <si>
    <t>508</t>
  </si>
  <si>
    <t>3. Одливи по основу премија саосигурања, реосигурања и ретроцесија</t>
  </si>
  <si>
    <t>509</t>
  </si>
  <si>
    <t>4. Одливи по основу исплата зарада, накнада зарада и осталих личних расхода</t>
  </si>
  <si>
    <t>510</t>
  </si>
  <si>
    <t>5. Одливи по основу трошкова спровођења осигурања</t>
  </si>
  <si>
    <t>511</t>
  </si>
  <si>
    <t>6. Одливи по основу плаћених камата</t>
  </si>
  <si>
    <t>512</t>
  </si>
  <si>
    <t>7. Одливи по основу пореза на добит</t>
  </si>
  <si>
    <t>513</t>
  </si>
  <si>
    <t>8. Остали одливи из пословних активности</t>
  </si>
  <si>
    <t>514</t>
  </si>
  <si>
    <t>III - Нето прилив готовине из пословних активности (501 - 506)</t>
  </si>
  <si>
    <t>515</t>
  </si>
  <si>
    <t>IV - Нето одлив готовине из пословних активности (506 - 501)</t>
  </si>
  <si>
    <t>516</t>
  </si>
  <si>
    <t>Б. ТОКОВИ ГОТОВИНЕ ИЗ АКТИВНОСТИ ИНВЕСТИРАЊА
I - Приливи готовине из активности инвестирања (518 до 523)</t>
  </si>
  <si>
    <t>517</t>
  </si>
  <si>
    <t>1. Прилив по основу краткорочних финансијских пласмана</t>
  </si>
  <si>
    <t>518</t>
  </si>
  <si>
    <t>2. Приливи по основу продаје акција и удјела</t>
  </si>
  <si>
    <t>519</t>
  </si>
  <si>
    <t>3. Приливи по основу продаје нематеријалних улагања, некретнина, постројења, опреме, инвестиционих некретнина</t>
  </si>
  <si>
    <t>520</t>
  </si>
  <si>
    <t>4. Приливи по основу камата</t>
  </si>
  <si>
    <t>521</t>
  </si>
  <si>
    <t>5. Прилив од дивиденди и учешћа у добитку</t>
  </si>
  <si>
    <t>522</t>
  </si>
  <si>
    <t>6. Прилив по основу осталих дугорочних финансијских пласмана</t>
  </si>
  <si>
    <t>523</t>
  </si>
  <si>
    <t>II - Одливи готовине из активности пласирања и инвестирања (525 до 528)</t>
  </si>
  <si>
    <t>524</t>
  </si>
  <si>
    <t>1. Одливи по основу краткорочних финансијских пласмана</t>
  </si>
  <si>
    <t>525</t>
  </si>
  <si>
    <t>2. Одливи по основу куповине акција и удјела</t>
  </si>
  <si>
    <t>526</t>
  </si>
  <si>
    <t>3. Одливи на основу куповине нематеријалних улагања, некретнина, постројења, опреме, инвестиционих некретнина</t>
  </si>
  <si>
    <t>527</t>
  </si>
  <si>
    <t>4. Одливи по основу осталих дугорочних финансијских пласмана</t>
  </si>
  <si>
    <t>528</t>
  </si>
  <si>
    <t>III - Нето прилив готовине из активности инвестирања (517 - 524)</t>
  </si>
  <si>
    <t>529</t>
  </si>
  <si>
    <t>IV - Нето одлив готовине из активности инвестирања (524 - 517)</t>
  </si>
  <si>
    <t>530</t>
  </si>
  <si>
    <t>В. ТОКОВИ ГОТОВИНЕ ИЗ АКТИВНОСТИ ФИНАНСИРАЊА 
I. Приливи готовине из активности финансирања (532 до 535)</t>
  </si>
  <si>
    <t>531</t>
  </si>
  <si>
    <t>1. Прилив по основу повећања основног капитала</t>
  </si>
  <si>
    <t>532</t>
  </si>
  <si>
    <t>2. Прилив по основу дугорочних кредита</t>
  </si>
  <si>
    <t>533</t>
  </si>
  <si>
    <t>3. Прилив по основу краткорочних кредита</t>
  </si>
  <si>
    <t>534</t>
  </si>
  <si>
    <t>4. Приливи по основу осталих дугорочних и краткорочних обавеза</t>
  </si>
  <si>
    <t>535</t>
  </si>
  <si>
    <t>II - Одливи готовине из активности финансирања (537 до 542)</t>
  </si>
  <si>
    <t>536</t>
  </si>
  <si>
    <t>1. Одлив по основу откупа сопствених акција и удјела</t>
  </si>
  <si>
    <t>537</t>
  </si>
  <si>
    <t>2. Одливи по основу дугорочних кредита</t>
  </si>
  <si>
    <t>538</t>
  </si>
  <si>
    <t>3. Одливи по основу краткорочних кредита</t>
  </si>
  <si>
    <t>539</t>
  </si>
  <si>
    <t>4. Одливи по основу финансијског лизинга</t>
  </si>
  <si>
    <t>540</t>
  </si>
  <si>
    <t>5. Одливи по основу исплаћених дивиденди</t>
  </si>
  <si>
    <t>541</t>
  </si>
  <si>
    <t>6. Одливи по основу осталих дугорочних и краткорочних обавеза</t>
  </si>
  <si>
    <t>542</t>
  </si>
  <si>
    <t>III - Нето прилив готовине из активности финансирања (531-536)</t>
  </si>
  <si>
    <t>543</t>
  </si>
  <si>
    <t>IV - Нето одлив готовине из активности финансирања (536-531)</t>
  </si>
  <si>
    <t>544</t>
  </si>
  <si>
    <t>Г. УКУПНИ ПРИЛИВ ГОТОВИНЕ (501+517+531)</t>
  </si>
  <si>
    <t>545</t>
  </si>
  <si>
    <t>Д. УКУПНИ ОДЛИВ ГОТОВИНЕ (506+524+536)</t>
  </si>
  <si>
    <t>546</t>
  </si>
  <si>
    <t>Ђ. НЕТО ПРИЛИВ ГОТОВИНЕ (545-546)</t>
  </si>
  <si>
    <t>547</t>
  </si>
  <si>
    <t>Е. НЕТО ОДЛИВ ГОТОВИНЕ (546-545)</t>
  </si>
  <si>
    <t>548</t>
  </si>
  <si>
    <t>Ж. ГОТОВИНА НА ПОЧЕТКУ ОБРАЧУНСКОГ ПЕРИОДА</t>
  </si>
  <si>
    <t>549</t>
  </si>
  <si>
    <t>З. ПОЗИТИВНЕ КУРСНЕ РАЗЛИКЕ ПО ОСНОВУ ПРЕРАЧУНА ГОТОВИНЕ</t>
  </si>
  <si>
    <t>550</t>
  </si>
  <si>
    <t>И. НЕГАТИВНЕ КУРСНЕ РАЗЛИКЕ ПО ОСНОВУ ПРЕРАЧУНА ГОТОВИНЕ</t>
  </si>
  <si>
    <t>551</t>
  </si>
  <si>
    <t>Ј. ГОТОВИНА НА КРАЈУ ОБРАЧУНСКОГ ПЕРИОДА (549+547-548+550-551)</t>
  </si>
  <si>
    <t>552</t>
  </si>
  <si>
    <t>Ј.Шкиљевић</t>
  </si>
  <si>
    <t>Миленко Мишановић</t>
  </si>
  <si>
    <t>Вања Драгичевић</t>
  </si>
  <si>
    <t>Бијељина</t>
  </si>
  <si>
    <t>office@neskovicosiguranje.com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</si>
</sst>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d\.mm\.yyyy;@"/>
  </numFmts>
  <fonts count="7" x14ac:knownFonts="1">
    <font>
      <sz val="11"/>
      <color indexed="8"/>
      <name val="Calibri"/>
      <family val="2"/>
      <scheme val="minor"/>
    </font>
    <font>
      <b/>
      <sz val="14"/>
      <name val="Times New Roman"/>
    </font>
    <font>
      <sz val="11"/>
      <name val="Times New Roman"/>
    </font>
    <font>
      <sz val="8"/>
      <name val="Times New Roman"/>
    </font>
    <font>
      <sz val="8"/>
      <name val="Times New Roman"/>
    </font>
    <font>
      <b/>
      <sz val="8"/>
      <name val="Times New Roman"/>
    </font>
    <font>
      <b/>
      <sz val="8"/>
      <name val="Times New Roman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0" fillId="2" borderId="3" xfId="0" applyFill="1" applyBorder="1"/>
    <xf numFmtId="0" fontId="4" fillId="0" borderId="0" xfId="0" applyFont="1"/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64" fontId="4" fillId="0" borderId="1" xfId="0" applyNumberFormat="1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workbookViewId="0"/>
  </sheetViews>
  <sheetFormatPr defaultRowHeight="15" x14ac:dyDescent="0.25"/>
  <sheetData>
    <row r="1" spans="1:3" x14ac:dyDescent="0.25">
      <c r="A1">
        <v>5</v>
      </c>
      <c r="B1">
        <v>45394.450495914352</v>
      </c>
      <c r="C1">
        <v>45498.607172977303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0"/>
  <sheetViews>
    <sheetView tabSelected="1" topLeftCell="A28" workbookViewId="0">
      <selection activeCell="C11" sqref="C11:D11"/>
    </sheetView>
  </sheetViews>
  <sheetFormatPr defaultRowHeight="15" x14ac:dyDescent="0.25"/>
  <cols>
    <col min="1" max="1" width="51.85546875" customWidth="1" collapsed="1"/>
    <col min="2" max="2" width="7.140625" customWidth="1" collapsed="1"/>
    <col min="3" max="4" width="28.42578125" customWidth="1" collapsed="1"/>
    <col min="5" max="5" width="8" hidden="1" collapsed="1"/>
  </cols>
  <sheetData>
    <row r="1" spans="1:4" x14ac:dyDescent="0.25">
      <c r="D1" s="1" t="s">
        <v>0</v>
      </c>
    </row>
    <row r="2" spans="1:4" x14ac:dyDescent="0.25">
      <c r="A2" s="14" t="s">
        <v>1</v>
      </c>
      <c r="B2" s="10"/>
      <c r="C2" s="19" t="s">
        <v>2</v>
      </c>
      <c r="D2" s="19" t="s">
        <v>2</v>
      </c>
    </row>
    <row r="3" spans="1:4" x14ac:dyDescent="0.25">
      <c r="A3" s="14" t="s">
        <v>3</v>
      </c>
      <c r="B3" s="10"/>
      <c r="C3" s="19" t="s">
        <v>4</v>
      </c>
      <c r="D3" s="19" t="s">
        <v>4</v>
      </c>
    </row>
    <row r="4" spans="1:4" x14ac:dyDescent="0.25">
      <c r="A4" s="14" t="s">
        <v>5</v>
      </c>
      <c r="B4" s="10"/>
      <c r="C4" s="17">
        <v>46023</v>
      </c>
      <c r="D4" s="17"/>
    </row>
    <row r="5" spans="1:4" x14ac:dyDescent="0.25">
      <c r="A5" s="14" t="s">
        <v>6</v>
      </c>
      <c r="B5" s="10"/>
      <c r="C5" s="17">
        <v>46203</v>
      </c>
      <c r="D5" s="17"/>
    </row>
    <row r="6" spans="1:4" x14ac:dyDescent="0.25">
      <c r="A6" s="14" t="s">
        <v>7</v>
      </c>
      <c r="B6" s="10"/>
      <c r="C6" s="18">
        <v>1</v>
      </c>
      <c r="D6" s="18"/>
    </row>
    <row r="7" spans="1:4" x14ac:dyDescent="0.25">
      <c r="A7" s="14" t="s">
        <v>8</v>
      </c>
      <c r="B7" s="10"/>
      <c r="C7" s="15" t="s">
        <v>126</v>
      </c>
      <c r="D7" s="16" t="s">
        <v>9</v>
      </c>
    </row>
    <row r="8" spans="1:4" x14ac:dyDescent="0.25">
      <c r="A8" s="14" t="s">
        <v>10</v>
      </c>
      <c r="B8" s="10"/>
      <c r="C8" s="15" t="s">
        <v>127</v>
      </c>
      <c r="D8" s="16" t="s">
        <v>9</v>
      </c>
    </row>
    <row r="9" spans="1:4" x14ac:dyDescent="0.25">
      <c r="A9" s="14" t="s">
        <v>11</v>
      </c>
      <c r="B9" s="10"/>
      <c r="C9" s="15" t="s">
        <v>128</v>
      </c>
      <c r="D9" s="16" t="s">
        <v>9</v>
      </c>
    </row>
    <row r="10" spans="1:4" x14ac:dyDescent="0.25">
      <c r="A10" s="14" t="s">
        <v>12</v>
      </c>
      <c r="B10" s="10"/>
      <c r="C10" s="17">
        <v>46216</v>
      </c>
      <c r="D10" s="17"/>
    </row>
    <row r="11" spans="1:4" x14ac:dyDescent="0.25">
      <c r="A11" s="14" t="s">
        <v>13</v>
      </c>
      <c r="B11" s="10"/>
      <c r="C11" s="15" t="s">
        <v>129</v>
      </c>
      <c r="D11" s="16" t="s">
        <v>9</v>
      </c>
    </row>
    <row r="12" spans="1:4" x14ac:dyDescent="0.25">
      <c r="A12" s="14" t="s">
        <v>14</v>
      </c>
      <c r="B12" s="10"/>
      <c r="C12" s="15" t="s">
        <v>130</v>
      </c>
      <c r="D12" s="16" t="s">
        <v>9</v>
      </c>
    </row>
    <row r="13" spans="1:4" x14ac:dyDescent="0.25">
      <c r="A13" s="10"/>
      <c r="B13" s="10"/>
      <c r="C13" s="10"/>
      <c r="D13" s="10"/>
    </row>
    <row r="14" spans="1:4" ht="35.1" customHeight="1" x14ac:dyDescent="0.25">
      <c r="A14" s="9" t="s">
        <v>15</v>
      </c>
      <c r="B14" s="10"/>
      <c r="C14" s="10"/>
      <c r="D14" s="10"/>
    </row>
    <row r="15" spans="1:4" x14ac:dyDescent="0.25">
      <c r="A15" s="11" t="s">
        <v>16</v>
      </c>
      <c r="B15" s="10"/>
      <c r="C15" s="10"/>
      <c r="D15" s="10"/>
    </row>
    <row r="16" spans="1:4" ht="39.950000000000003" customHeight="1" x14ac:dyDescent="0.25">
      <c r="A16" s="12" t="s">
        <v>18</v>
      </c>
      <c r="B16" s="12" t="s">
        <v>19</v>
      </c>
      <c r="C16" s="12" t="s">
        <v>17</v>
      </c>
      <c r="D16" s="13"/>
    </row>
    <row r="17" spans="1:4" ht="54.95" customHeight="1" x14ac:dyDescent="0.25">
      <c r="A17" s="12" t="s">
        <v>18</v>
      </c>
      <c r="B17" s="12" t="s">
        <v>19</v>
      </c>
      <c r="C17" s="2" t="s">
        <v>20</v>
      </c>
      <c r="D17" s="2" t="s">
        <v>21</v>
      </c>
    </row>
    <row r="18" spans="1:4" x14ac:dyDescent="0.25">
      <c r="A18" s="2">
        <v>1</v>
      </c>
      <c r="B18" s="2">
        <v>2</v>
      </c>
      <c r="C18" s="2">
        <v>3</v>
      </c>
      <c r="D18" s="2">
        <v>4</v>
      </c>
    </row>
    <row r="19" spans="1:4" ht="21" x14ac:dyDescent="0.25">
      <c r="A19" s="4" t="s">
        <v>22</v>
      </c>
      <c r="B19" s="3" t="s">
        <v>23</v>
      </c>
      <c r="C19" s="5">
        <f>C20+C21+C22+C23</f>
        <v>10329905</v>
      </c>
      <c r="D19" s="5">
        <f>D20+D21+D22+D23</f>
        <v>10501713</v>
      </c>
    </row>
    <row r="20" spans="1:4" x14ac:dyDescent="0.25">
      <c r="A20" s="8" t="s">
        <v>24</v>
      </c>
      <c r="B20" s="7" t="s">
        <v>25</v>
      </c>
      <c r="C20" s="6">
        <v>9643367</v>
      </c>
      <c r="D20" s="6">
        <v>9765969</v>
      </c>
    </row>
    <row r="21" spans="1:4" x14ac:dyDescent="0.25">
      <c r="A21" s="8" t="s">
        <v>26</v>
      </c>
      <c r="B21" s="7" t="s">
        <v>27</v>
      </c>
      <c r="C21" s="6"/>
      <c r="D21" s="6"/>
    </row>
    <row r="22" spans="1:4" x14ac:dyDescent="0.25">
      <c r="A22" s="8" t="s">
        <v>28</v>
      </c>
      <c r="B22" s="7" t="s">
        <v>29</v>
      </c>
      <c r="C22" s="6"/>
      <c r="D22" s="6">
        <v>6091</v>
      </c>
    </row>
    <row r="23" spans="1:4" x14ac:dyDescent="0.25">
      <c r="A23" s="8" t="s">
        <v>30</v>
      </c>
      <c r="B23" s="7" t="s">
        <v>31</v>
      </c>
      <c r="C23" s="6">
        <v>686538</v>
      </c>
      <c r="D23" s="6">
        <v>729653</v>
      </c>
    </row>
    <row r="24" spans="1:4" x14ac:dyDescent="0.25">
      <c r="A24" s="4" t="s">
        <v>32</v>
      </c>
      <c r="B24" s="3" t="s">
        <v>33</v>
      </c>
      <c r="C24" s="5">
        <f>C25+C26+C27+C28+C29+C30+C31+C32</f>
        <v>6633118</v>
      </c>
      <c r="D24" s="5">
        <f>D25+D26+D27+D28+D29+D30+D31+D32</f>
        <v>5914544</v>
      </c>
    </row>
    <row r="25" spans="1:4" ht="22.5" x14ac:dyDescent="0.25">
      <c r="A25" s="8" t="s">
        <v>34</v>
      </c>
      <c r="B25" s="7" t="s">
        <v>35</v>
      </c>
      <c r="C25" s="6">
        <v>3121163</v>
      </c>
      <c r="D25" s="6">
        <v>2794164</v>
      </c>
    </row>
    <row r="26" spans="1:4" ht="22.5" x14ac:dyDescent="0.25">
      <c r="A26" s="8" t="s">
        <v>36</v>
      </c>
      <c r="B26" s="7" t="s">
        <v>37</v>
      </c>
      <c r="C26" s="6"/>
      <c r="D26" s="6"/>
    </row>
    <row r="27" spans="1:4" x14ac:dyDescent="0.25">
      <c r="A27" s="8" t="s">
        <v>38</v>
      </c>
      <c r="B27" s="7" t="s">
        <v>39</v>
      </c>
      <c r="C27" s="6">
        <v>302394</v>
      </c>
      <c r="D27" s="6">
        <v>390394</v>
      </c>
    </row>
    <row r="28" spans="1:4" ht="22.5" x14ac:dyDescent="0.25">
      <c r="A28" s="8" t="s">
        <v>40</v>
      </c>
      <c r="B28" s="7" t="s">
        <v>41</v>
      </c>
      <c r="C28" s="6">
        <v>1064268</v>
      </c>
      <c r="D28" s="6">
        <v>850183</v>
      </c>
    </row>
    <row r="29" spans="1:4" x14ac:dyDescent="0.25">
      <c r="A29" s="8" t="s">
        <v>42</v>
      </c>
      <c r="B29" s="7" t="s">
        <v>43</v>
      </c>
      <c r="C29" s="6">
        <v>1122808</v>
      </c>
      <c r="D29" s="6">
        <v>948415</v>
      </c>
    </row>
    <row r="30" spans="1:4" x14ac:dyDescent="0.25">
      <c r="A30" s="8" t="s">
        <v>44</v>
      </c>
      <c r="B30" s="7" t="s">
        <v>45</v>
      </c>
      <c r="C30" s="6"/>
      <c r="D30" s="6"/>
    </row>
    <row r="31" spans="1:4" x14ac:dyDescent="0.25">
      <c r="A31" s="8" t="s">
        <v>46</v>
      </c>
      <c r="B31" s="7" t="s">
        <v>47</v>
      </c>
      <c r="C31" s="6">
        <v>1004401</v>
      </c>
      <c r="D31" s="6">
        <v>908334</v>
      </c>
    </row>
    <row r="32" spans="1:4" x14ac:dyDescent="0.25">
      <c r="A32" s="8" t="s">
        <v>48</v>
      </c>
      <c r="B32" s="7" t="s">
        <v>49</v>
      </c>
      <c r="C32" s="6">
        <v>18084</v>
      </c>
      <c r="D32" s="6">
        <v>23054</v>
      </c>
    </row>
    <row r="33" spans="1:4" x14ac:dyDescent="0.25">
      <c r="A33" s="4" t="s">
        <v>50</v>
      </c>
      <c r="B33" s="3" t="s">
        <v>51</v>
      </c>
      <c r="C33" s="5">
        <f>IF((C19-C24)&gt;0,C19-C24,0)</f>
        <v>3696787</v>
      </c>
      <c r="D33" s="5">
        <f>IF((D19-D24)&gt;0,D19-D24,0)</f>
        <v>4587169</v>
      </c>
    </row>
    <row r="34" spans="1:4" x14ac:dyDescent="0.25">
      <c r="A34" s="4" t="s">
        <v>52</v>
      </c>
      <c r="B34" s="3" t="s">
        <v>53</v>
      </c>
      <c r="C34" s="5">
        <f>IF((C24-C19)&gt;0,C24-C19,0)</f>
        <v>0</v>
      </c>
      <c r="D34" s="5">
        <f>IF((D24-D19)&gt;0,D24-D19,0)</f>
        <v>0</v>
      </c>
    </row>
    <row r="35" spans="1:4" ht="21" x14ac:dyDescent="0.25">
      <c r="A35" s="4" t="s">
        <v>54</v>
      </c>
      <c r="B35" s="3" t="s">
        <v>55</v>
      </c>
      <c r="C35" s="5">
        <f>C36+C37+C38+C39+C40+C41</f>
        <v>14876092</v>
      </c>
      <c r="D35" s="5">
        <f>D36+D37+D38+D39+D40+D41</f>
        <v>5073394</v>
      </c>
    </row>
    <row r="36" spans="1:4" x14ac:dyDescent="0.25">
      <c r="A36" s="8" t="s">
        <v>56</v>
      </c>
      <c r="B36" s="7" t="s">
        <v>57</v>
      </c>
      <c r="C36" s="6">
        <v>14484780</v>
      </c>
      <c r="D36" s="6">
        <v>2161913</v>
      </c>
    </row>
    <row r="37" spans="1:4" x14ac:dyDescent="0.25">
      <c r="A37" s="8" t="s">
        <v>58</v>
      </c>
      <c r="B37" s="7" t="s">
        <v>59</v>
      </c>
      <c r="C37" s="6"/>
      <c r="D37" s="6"/>
    </row>
    <row r="38" spans="1:4" ht="22.5" x14ac:dyDescent="0.25">
      <c r="A38" s="8" t="s">
        <v>60</v>
      </c>
      <c r="B38" s="7" t="s">
        <v>61</v>
      </c>
      <c r="C38" s="6"/>
      <c r="D38" s="6"/>
    </row>
    <row r="39" spans="1:4" x14ac:dyDescent="0.25">
      <c r="A39" s="8" t="s">
        <v>62</v>
      </c>
      <c r="B39" s="7" t="s">
        <v>63</v>
      </c>
      <c r="C39" s="6">
        <v>391312</v>
      </c>
      <c r="D39" s="6">
        <v>311481</v>
      </c>
    </row>
    <row r="40" spans="1:4" x14ac:dyDescent="0.25">
      <c r="A40" s="8" t="s">
        <v>64</v>
      </c>
      <c r="B40" s="7" t="s">
        <v>65</v>
      </c>
      <c r="C40" s="6"/>
      <c r="D40" s="6"/>
    </row>
    <row r="41" spans="1:4" x14ac:dyDescent="0.25">
      <c r="A41" s="8" t="s">
        <v>66</v>
      </c>
      <c r="B41" s="7" t="s">
        <v>67</v>
      </c>
      <c r="C41" s="6"/>
      <c r="D41" s="6">
        <v>2600000</v>
      </c>
    </row>
    <row r="42" spans="1:4" ht="21" x14ac:dyDescent="0.25">
      <c r="A42" s="4" t="s">
        <v>68</v>
      </c>
      <c r="B42" s="3" t="s">
        <v>69</v>
      </c>
      <c r="C42" s="5">
        <f>C43+C44+C45+C46</f>
        <v>19191625</v>
      </c>
      <c r="D42" s="5">
        <f>D43+D44+D45+D46</f>
        <v>7934384</v>
      </c>
    </row>
    <row r="43" spans="1:4" x14ac:dyDescent="0.25">
      <c r="A43" s="8" t="s">
        <v>70</v>
      </c>
      <c r="B43" s="7" t="s">
        <v>71</v>
      </c>
      <c r="C43" s="6">
        <v>15000000</v>
      </c>
      <c r="D43" s="6">
        <v>7390000</v>
      </c>
    </row>
    <row r="44" spans="1:4" x14ac:dyDescent="0.25">
      <c r="A44" s="8" t="s">
        <v>72</v>
      </c>
      <c r="B44" s="7" t="s">
        <v>73</v>
      </c>
      <c r="C44" s="6"/>
      <c r="D44" s="6"/>
    </row>
    <row r="45" spans="1:4" ht="22.5" x14ac:dyDescent="0.25">
      <c r="A45" s="8" t="s">
        <v>74</v>
      </c>
      <c r="B45" s="7" t="s">
        <v>75</v>
      </c>
      <c r="C45" s="6">
        <v>29185</v>
      </c>
      <c r="D45" s="6">
        <v>44384</v>
      </c>
    </row>
    <row r="46" spans="1:4" x14ac:dyDescent="0.25">
      <c r="A46" s="8" t="s">
        <v>76</v>
      </c>
      <c r="B46" s="7" t="s">
        <v>77</v>
      </c>
      <c r="C46" s="6">
        <v>4162440</v>
      </c>
      <c r="D46" s="6">
        <v>500000</v>
      </c>
    </row>
    <row r="47" spans="1:4" x14ac:dyDescent="0.25">
      <c r="A47" s="4" t="s">
        <v>78</v>
      </c>
      <c r="B47" s="3" t="s">
        <v>79</v>
      </c>
      <c r="C47" s="5">
        <f>IF((C35-C42)&gt;0,C35-C42,0)</f>
        <v>0</v>
      </c>
      <c r="D47" s="5">
        <f>IF((D35-D42)&gt;0,D35-D42,0)</f>
        <v>0</v>
      </c>
    </row>
    <row r="48" spans="1:4" x14ac:dyDescent="0.25">
      <c r="A48" s="4" t="s">
        <v>80</v>
      </c>
      <c r="B48" s="3" t="s">
        <v>81</v>
      </c>
      <c r="C48" s="5">
        <f>IF((C42-C35)&gt;0,C42-C35,0)</f>
        <v>4315533</v>
      </c>
      <c r="D48" s="5">
        <f>IF((D42-D35)&gt;0,D42-D35,0)</f>
        <v>2860990</v>
      </c>
    </row>
    <row r="49" spans="1:4" ht="21" x14ac:dyDescent="0.25">
      <c r="A49" s="4" t="s">
        <v>82</v>
      </c>
      <c r="B49" s="3" t="s">
        <v>83</v>
      </c>
      <c r="C49" s="5">
        <f>C50+C51+C52+C53</f>
        <v>0</v>
      </c>
      <c r="D49" s="5">
        <f>D50+D51+D52+D53</f>
        <v>0</v>
      </c>
    </row>
    <row r="50" spans="1:4" x14ac:dyDescent="0.25">
      <c r="A50" s="8" t="s">
        <v>84</v>
      </c>
      <c r="B50" s="7" t="s">
        <v>85</v>
      </c>
      <c r="C50" s="6"/>
      <c r="D50" s="6"/>
    </row>
    <row r="51" spans="1:4" x14ac:dyDescent="0.25">
      <c r="A51" s="8" t="s">
        <v>86</v>
      </c>
      <c r="B51" s="7" t="s">
        <v>87</v>
      </c>
      <c r="C51" s="6"/>
      <c r="D51" s="6"/>
    </row>
    <row r="52" spans="1:4" x14ac:dyDescent="0.25">
      <c r="A52" s="8" t="s">
        <v>88</v>
      </c>
      <c r="B52" s="7" t="s">
        <v>89</v>
      </c>
      <c r="C52" s="6"/>
      <c r="D52" s="6"/>
    </row>
    <row r="53" spans="1:4" x14ac:dyDescent="0.25">
      <c r="A53" s="8" t="s">
        <v>90</v>
      </c>
      <c r="B53" s="7" t="s">
        <v>91</v>
      </c>
      <c r="C53" s="6"/>
      <c r="D53" s="6"/>
    </row>
    <row r="54" spans="1:4" x14ac:dyDescent="0.25">
      <c r="A54" s="4" t="s">
        <v>92</v>
      </c>
      <c r="B54" s="3" t="s">
        <v>93</v>
      </c>
      <c r="C54" s="5">
        <f>C55+C56+C57+C58+C59+C60</f>
        <v>4600000</v>
      </c>
      <c r="D54" s="5">
        <f>D55+D56+D57+D58+D59+D60</f>
        <v>4269001</v>
      </c>
    </row>
    <row r="55" spans="1:4" x14ac:dyDescent="0.25">
      <c r="A55" s="8" t="s">
        <v>94</v>
      </c>
      <c r="B55" s="7" t="s">
        <v>95</v>
      </c>
      <c r="C55" s="6"/>
      <c r="D55" s="6"/>
    </row>
    <row r="56" spans="1:4" x14ac:dyDescent="0.25">
      <c r="A56" s="8" t="s">
        <v>96</v>
      </c>
      <c r="B56" s="7" t="s">
        <v>97</v>
      </c>
      <c r="C56" s="6"/>
      <c r="D56" s="6"/>
    </row>
    <row r="57" spans="1:4" x14ac:dyDescent="0.25">
      <c r="A57" s="8" t="s">
        <v>98</v>
      </c>
      <c r="B57" s="7" t="s">
        <v>99</v>
      </c>
      <c r="C57" s="6"/>
      <c r="D57" s="6"/>
    </row>
    <row r="58" spans="1:4" x14ac:dyDescent="0.25">
      <c r="A58" s="8" t="s">
        <v>100</v>
      </c>
      <c r="B58" s="7" t="s">
        <v>101</v>
      </c>
      <c r="C58" s="6"/>
      <c r="D58" s="6"/>
    </row>
    <row r="59" spans="1:4" x14ac:dyDescent="0.25">
      <c r="A59" s="8" t="s">
        <v>102</v>
      </c>
      <c r="B59" s="7" t="s">
        <v>103</v>
      </c>
      <c r="C59" s="6">
        <v>4600000</v>
      </c>
      <c r="D59" s="6">
        <v>4269001</v>
      </c>
    </row>
    <row r="60" spans="1:4" x14ac:dyDescent="0.25">
      <c r="A60" s="8" t="s">
        <v>104</v>
      </c>
      <c r="B60" s="7" t="s">
        <v>105</v>
      </c>
      <c r="C60" s="6"/>
      <c r="D60" s="6"/>
    </row>
    <row r="61" spans="1:4" x14ac:dyDescent="0.25">
      <c r="A61" s="4" t="s">
        <v>106</v>
      </c>
      <c r="B61" s="3" t="s">
        <v>107</v>
      </c>
      <c r="C61" s="5">
        <f>IF((C49-C54)&gt;0,C49-C54,0)</f>
        <v>0</v>
      </c>
      <c r="D61" s="5">
        <f>IF((D49-D54)&gt;0,D49-D54,0)</f>
        <v>0</v>
      </c>
    </row>
    <row r="62" spans="1:4" x14ac:dyDescent="0.25">
      <c r="A62" s="4" t="s">
        <v>108</v>
      </c>
      <c r="B62" s="3" t="s">
        <v>109</v>
      </c>
      <c r="C62" s="5">
        <f>IF((C54-C49)&gt;0,C54-C49,0)</f>
        <v>4600000</v>
      </c>
      <c r="D62" s="5">
        <f>IF((D54-D49)&gt;0,D54-D49,0)</f>
        <v>4269001</v>
      </c>
    </row>
    <row r="63" spans="1:4" x14ac:dyDescent="0.25">
      <c r="A63" s="4" t="s">
        <v>110</v>
      </c>
      <c r="B63" s="3" t="s">
        <v>111</v>
      </c>
      <c r="C63" s="5">
        <f>C19+C35+C49</f>
        <v>25205997</v>
      </c>
      <c r="D63" s="5">
        <f>D19+D35+D49</f>
        <v>15575107</v>
      </c>
    </row>
    <row r="64" spans="1:4" x14ac:dyDescent="0.25">
      <c r="A64" s="4" t="s">
        <v>112</v>
      </c>
      <c r="B64" s="3" t="s">
        <v>113</v>
      </c>
      <c r="C64" s="5">
        <f>C24+C42+C54</f>
        <v>30424743</v>
      </c>
      <c r="D64" s="5">
        <f>D24+D42+D54</f>
        <v>18117929</v>
      </c>
    </row>
    <row r="65" spans="1:4" x14ac:dyDescent="0.25">
      <c r="A65" s="4" t="s">
        <v>114</v>
      </c>
      <c r="B65" s="3" t="s">
        <v>115</v>
      </c>
      <c r="C65" s="5">
        <f>IF((C63-C64)&gt;0,C63-C64,0)</f>
        <v>0</v>
      </c>
      <c r="D65" s="5">
        <f>IF((D63-D64)&gt;0,D63-D64,0)</f>
        <v>0</v>
      </c>
    </row>
    <row r="66" spans="1:4" x14ac:dyDescent="0.25">
      <c r="A66" s="4" t="s">
        <v>116</v>
      </c>
      <c r="B66" s="3" t="s">
        <v>117</v>
      </c>
      <c r="C66" s="5">
        <f>IF((C64-C63)&gt;0,C64-C63,0)</f>
        <v>5218746</v>
      </c>
      <c r="D66" s="5">
        <f>IF((D64-D63)&gt;0,D64-D63,0)</f>
        <v>2542822</v>
      </c>
    </row>
    <row r="67" spans="1:4" x14ac:dyDescent="0.25">
      <c r="A67" s="8" t="s">
        <v>118</v>
      </c>
      <c r="B67" s="7" t="s">
        <v>119</v>
      </c>
      <c r="C67" s="6">
        <v>8883686</v>
      </c>
      <c r="D67" s="6">
        <v>6723351</v>
      </c>
    </row>
    <row r="68" spans="1:4" ht="22.5" x14ac:dyDescent="0.25">
      <c r="A68" s="8" t="s">
        <v>120</v>
      </c>
      <c r="B68" s="7" t="s">
        <v>121</v>
      </c>
      <c r="C68" s="6"/>
      <c r="D68" s="6"/>
    </row>
    <row r="69" spans="1:4" ht="22.5" x14ac:dyDescent="0.25">
      <c r="A69" s="8" t="s">
        <v>122</v>
      </c>
      <c r="B69" s="7" t="s">
        <v>123</v>
      </c>
      <c r="C69" s="6"/>
      <c r="D69" s="6"/>
    </row>
    <row r="70" spans="1:4" ht="21" x14ac:dyDescent="0.25">
      <c r="A70" s="4" t="s">
        <v>124</v>
      </c>
      <c r="B70" s="3" t="s">
        <v>125</v>
      </c>
      <c r="C70" s="5">
        <f>C67+C65-C66+C68-C69</f>
        <v>3664940</v>
      </c>
      <c r="D70" s="5">
        <f>D67+D65-D66+D68-D69</f>
        <v>4180529</v>
      </c>
    </row>
  </sheetData>
  <sheetProtection password="C55C" sheet="1" objects="1" scenarios="1"/>
  <mergeCells count="28"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D13"/>
    <mergeCell ref="A14:D14"/>
    <mergeCell ref="A15:D15"/>
    <mergeCell ref="A16:A17"/>
    <mergeCell ref="B16:B17"/>
    <mergeCell ref="C16:D16"/>
  </mergeCells>
  <dataValidations count="5">
    <dataValidation type="date" operator="greaterThan" allowBlank="1" showErrorMessage="1" sqref="C4:D5" xr:uid="{00000000-0002-0000-0100-000000000000}">
      <formula1>DATE(2000, 1, 1)</formula1>
      <formula2>DATE(2000, 1, 1)</formula2>
    </dataValidation>
    <dataValidation type="whole" operator="greaterThanOrEqual" allowBlank="1" showErrorMessage="1" sqref="C6:D6" xr:uid="{00000000-0002-0000-0100-000004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C10" xr:uid="{00000000-0002-0000-0100-000006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D10" xr:uid="{00000000-0002-0000-0100-000007000000}">
      <formula1>C5</formula1>
      <formula2>C5</formula2>
    </dataValidation>
    <dataValidation type="custom" allowBlank="1" showErrorMessage="1" sqref="C19:D71" xr:uid="{00000000-0002-0000-0100-000008000000}">
      <formula1>ISNUMBER(C19)</formula1>
    </dataValidation>
  </dataValidations>
  <pageMargins left="0.7" right="0.7" top="0.75" bottom="0.75" header="0.3" footer="0.3"/>
  <pageSetup paperSize="9" scale="75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ТГ-Д</vt:lpstr>
      <vt:lpstr>Column1</vt:lpstr>
      <vt:lpstr>Data1</vt:lpstr>
      <vt:lpstr>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Jadranka Škiljević</cp:lastModifiedBy>
  <cp:lastPrinted>2026-07-15T06:36:07Z</cp:lastPrinted>
  <dcterms:created xsi:type="dcterms:W3CDTF">2024-07-25T12:34:19Z</dcterms:created>
  <dcterms:modified xsi:type="dcterms:W3CDTF">2026-07-15T06:37:17Z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