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MOJ 30.06.2018\"/>
    </mc:Choice>
  </mc:AlternateContent>
  <bookViews>
    <workbookView xWindow="0" yWindow="120" windowWidth="15480" windowHeight="8700"/>
  </bookViews>
  <sheets>
    <sheet name="Bilans uspjeha" sheetId="2" r:id="rId1"/>
  </sheets>
  <calcPr calcId="152511"/>
</workbook>
</file>

<file path=xl/calcChain.xml><?xml version="1.0" encoding="utf-8"?>
<calcChain xmlns="http://schemas.openxmlformats.org/spreadsheetml/2006/main">
  <c r="E82" i="2" l="1"/>
  <c r="D82" i="2"/>
  <c r="E93" i="2" l="1"/>
  <c r="D93" i="2"/>
  <c r="D63" i="2" l="1"/>
  <c r="E63" i="2"/>
  <c r="E54" i="2"/>
  <c r="D32" i="2"/>
  <c r="E32" i="2"/>
  <c r="D74" i="2" l="1"/>
  <c r="D120" i="2" l="1"/>
  <c r="E120" i="2"/>
  <c r="E95" i="2"/>
  <c r="D54" i="2"/>
  <c r="E127" i="2"/>
  <c r="D127" i="2"/>
  <c r="E99" i="2"/>
  <c r="E87" i="2"/>
  <c r="E74" i="2"/>
  <c r="E69" i="2"/>
  <c r="F66" i="2"/>
  <c r="G66" i="2"/>
  <c r="E57" i="2"/>
  <c r="E48" i="2"/>
  <c r="E19" i="2"/>
  <c r="E18" i="2" s="1"/>
  <c r="D99" i="2"/>
  <c r="D95" i="2"/>
  <c r="D87" i="2"/>
  <c r="D69" i="2"/>
  <c r="D57" i="2"/>
  <c r="D48" i="2"/>
  <c r="D19" i="2"/>
  <c r="D18" i="2" s="1"/>
  <c r="D31" i="2" l="1"/>
  <c r="D104" i="2"/>
  <c r="E104" i="2"/>
  <c r="E31" i="2"/>
  <c r="E53" i="2"/>
  <c r="D53" i="2"/>
  <c r="D30" i="2" l="1"/>
  <c r="D66" i="2" s="1"/>
  <c r="E30" i="2"/>
  <c r="D79" i="2" l="1"/>
  <c r="D110" i="2" s="1"/>
  <c r="D117" i="2" s="1"/>
  <c r="D137" i="2" s="1"/>
  <c r="E66" i="2"/>
  <c r="E79" i="2" l="1"/>
  <c r="E110" i="2" s="1"/>
  <c r="E117" i="2" s="1"/>
  <c r="E137" i="2" s="1"/>
</calcChain>
</file>

<file path=xl/sharedStrings.xml><?xml version="1.0" encoding="utf-8"?>
<sst xmlns="http://schemas.openxmlformats.org/spreadsheetml/2006/main" count="186" uniqueCount="185">
  <si>
    <t xml:space="preserve">    I - POSLOVNI PRIHODI (202+208+209+210+211+212) </t>
  </si>
  <si>
    <t xml:space="preserve">        1. Prihod od premije i provizije osiguranja, saosiguranja, reosiguranja i retrocesija životnih osiguranja (203 do 207) </t>
  </si>
  <si>
    <t xml:space="preserve">            a) Prihodi od premija osiguranja, saosiguranja, reosiguranja i retrocesija životnih osiguranja </t>
  </si>
  <si>
    <t xml:space="preserve">            b) Prihodi od premija dobrovoljnog penzijskog osiguranja</t>
  </si>
  <si>
    <t xml:space="preserve">            v) Prihodi po osnovu učešća saosiguranja i reosiguranja u naknadi šteta životnih osiguranja </t>
  </si>
  <si>
    <t xml:space="preserve">            g) Prihodi od ukidanja i smanjenja rezervisanja životnih osiguranja, reosiguranja i retrocesija </t>
  </si>
  <si>
    <t xml:space="preserve">            d) Ostali prihodi po osnovu životnog osiguranja</t>
  </si>
  <si>
    <t xml:space="preserve">        2. Prihodi od premije osiguranja, saosiguranja i reosiguranja neživotnih osiguranja </t>
  </si>
  <si>
    <t xml:space="preserve">        3. Prihodi po osnovu učešća saosiguranja, reosiguranja i retrocesija u naknadi šteta neživotnih osiguranja </t>
  </si>
  <si>
    <t xml:space="preserve">        4. Prihodi od ukidanja i smanjenja rezervisanja neživotnih osiguranja </t>
  </si>
  <si>
    <t xml:space="preserve">        5. Prihodi od povrata poreskih i drugih dažbina i prihodi od premija, subvencija, dotacija, donacija i sl. </t>
  </si>
  <si>
    <t xml:space="preserve">        6. Drugi poslovni prihodi</t>
  </si>
  <si>
    <t xml:space="preserve">            a) Matematička rezerva životnih osiguranja, osim dobrovoljnog penzijskog osiguranja </t>
  </si>
  <si>
    <t xml:space="preserve">            b) Matematička rezerva dobrovoljnog penzijskog osiguranja</t>
  </si>
  <si>
    <t xml:space="preserve">            v) Doprinos za preventivu</t>
  </si>
  <si>
    <t xml:space="preserve">            g) Vatrogasni doprinos</t>
  </si>
  <si>
    <t xml:space="preserve">            d) Doprinos Zaštitnom fondu</t>
  </si>
  <si>
    <t xml:space="preserve">            đ) Rashodi za dugoročna rezervisanja za izravnanje rizika</t>
  </si>
  <si>
    <t xml:space="preserve">            b) Naknade šteta i ugovorenih suma dobrovoljnog penzijskog osiguranja </t>
  </si>
  <si>
    <t xml:space="preserve">            v) Rashodi po osnovu premija i provizija saosiguranja, reosiguranja i retrocesija životnih osiguranja </t>
  </si>
  <si>
    <t xml:space="preserve">            d) Rashodi po osnovu bonusa i popusta životnih osiguranja</t>
  </si>
  <si>
    <t xml:space="preserve">            b) Rashodi po osnovu premija i provizija saosiguranja, reosiguranja i retrocesija neživotnih osiguranja </t>
  </si>
  <si>
    <t xml:space="preserve">            a) Troškovi amortizacije</t>
  </si>
  <si>
    <t xml:space="preserve">            b) Troškovi rezervisanja</t>
  </si>
  <si>
    <t xml:space="preserve">            a) Troškovi materijala, goriva i energije</t>
  </si>
  <si>
    <t xml:space="preserve">            b) Troškovi provizija</t>
  </si>
  <si>
    <t xml:space="preserve">            v) Troškovi proizvodnih usluga, reklame i propagande</t>
  </si>
  <si>
    <t xml:space="preserve">            g) Nematerijalni troškovi</t>
  </si>
  <si>
    <t xml:space="preserve">            d) Troškovi poreza i doprinosa</t>
  </si>
  <si>
    <t xml:space="preserve">            a) Troškovi bruto zarada i naknada zarada</t>
  </si>
  <si>
    <t xml:space="preserve">            b) Ostali lični rashodi i naknade</t>
  </si>
  <si>
    <t xml:space="preserve">    III - POSLOVNI DOBITAK (201-213) </t>
  </si>
  <si>
    <t xml:space="preserve">    IV - POSLOVNI GUBITAK (213-201) </t>
  </si>
  <si>
    <t xml:space="preserve">        1. Finansijski prihodi od matičnih, zavisnih i ostalih povezanih pravnih lica </t>
  </si>
  <si>
    <t xml:space="preserve">        2. Prihodi od kamata</t>
  </si>
  <si>
    <t xml:space="preserve">        3. Pozitivne kursne razlike</t>
  </si>
  <si>
    <t xml:space="preserve">        4. Ostali finansijski prihodi</t>
  </si>
  <si>
    <t xml:space="preserve">        1. Finansijski rashodi iz odnosa sa matičnim, zavisnim i ostalim povezanim pravnim licima </t>
  </si>
  <si>
    <t xml:space="preserve">        2. Rashodi kamata</t>
  </si>
  <si>
    <t xml:space="preserve">        3. Negativne kursne razlike</t>
  </si>
  <si>
    <t xml:space="preserve">        4. Ostali finansijski rashodi</t>
  </si>
  <si>
    <t xml:space="preserve">        2. Dobici od prodaje učešća i dugoročnih hartija od vrijednosti </t>
  </si>
  <si>
    <t xml:space="preserve">        3. Prihodi po osnovu efekata ugovorene zaštite od rizika</t>
  </si>
  <si>
    <t xml:space="preserve">        4. Ostali prihodi</t>
  </si>
  <si>
    <t xml:space="preserve">        2. Gubici po osnovu prodaje učešća u kapitalu i hartija od vrijednosti </t>
  </si>
  <si>
    <t xml:space="preserve">        3. Rashodi po osnovu efekata ugovorene zaštite od rizika</t>
  </si>
  <si>
    <t xml:space="preserve">        4. Ostali rashodi</t>
  </si>
  <si>
    <t xml:space="preserve">        2. Prihodi od usklađivanja vrijednosti dugoročnih finansijskih plasmana i finansijskih sredstava raspoloživih za prodaju </t>
  </si>
  <si>
    <t xml:space="preserve">        3. Ostali prihodi od usklađivanja vrijednosti imovine</t>
  </si>
  <si>
    <t xml:space="preserve">        1. Obezvrjeđenje nematerijalnih ulaganja, nekretnina, postrojenja, opreme i investicionih nekretnina </t>
  </si>
  <si>
    <t xml:space="preserve">        2. Obezvrjeđenje dugoročnih finansijskih plasmana i finansijskih sredstava raspoloživih za prodaju </t>
  </si>
  <si>
    <t xml:space="preserve">        3. Ostali rashodi po osnovu usklađivanja vrijednosti imovine </t>
  </si>
  <si>
    <t xml:space="preserve">    1. Poreski rashodi perioda </t>
  </si>
  <si>
    <t xml:space="preserve">    2. Odloženi poreski rashodi perioda</t>
  </si>
  <si>
    <t xml:space="preserve">    3. Odloženi poreski prihodi perioda</t>
  </si>
  <si>
    <t xml:space="preserve">        1. Dobici po osnovu smanjenja revalorizacionih rezervi na stalnim sredstvima, osim HOV raspoloživih za prodaju </t>
  </si>
  <si>
    <t xml:space="preserve">        2. Dobici po osnovu promjene fer vrijednosti HOV raspoloživih za prodaju </t>
  </si>
  <si>
    <t xml:space="preserve">        3. Dobici po osnovu prevođenja finansijskih izvještaja inostranog poslovanja </t>
  </si>
  <si>
    <t xml:space="preserve">        4. Aktuarski dobici od planova definisanih primanja</t>
  </si>
  <si>
    <t xml:space="preserve">        5. Efektivni dio dobitaka po osnovu zaštite od rizika gotovinskih tokova </t>
  </si>
  <si>
    <t xml:space="preserve">        6. Ostali dobici utvrđeni direktno u kapitalu</t>
  </si>
  <si>
    <t xml:space="preserve">        1. Gubici po osnovu promjene fer vrijednosti HOV raspoloživih za prodaju </t>
  </si>
  <si>
    <t xml:space="preserve">        2. Gubici po osnovu prevođenja finansijskih izvještaja inostranog poslovanja </t>
  </si>
  <si>
    <t xml:space="preserve">        3. Aktuarski gubici od planova definisanih primanja</t>
  </si>
  <si>
    <t xml:space="preserve">        4. Efektivni dio gubitaka po osnovu zaštite od rizika gotovinskih tokova </t>
  </si>
  <si>
    <t xml:space="preserve">        5. Ostali gubici utvrđeni direktno u kapitalu</t>
  </si>
  <si>
    <t>Grupa računa, račun</t>
  </si>
  <si>
    <t>Naziv društva za osiguranje:</t>
  </si>
  <si>
    <t>u konvertibilnim markama</t>
  </si>
  <si>
    <t>(Izvještaj o ukupnom rezultatu u periodu)</t>
  </si>
  <si>
    <t>Tekuća godina</t>
  </si>
  <si>
    <t>Prethodna godina</t>
  </si>
  <si>
    <t xml:space="preserve">600, 602, 605 </t>
  </si>
  <si>
    <t xml:space="preserve">610 do 619 </t>
  </si>
  <si>
    <t xml:space="preserve">620 do 629 </t>
  </si>
  <si>
    <t xml:space="preserve">630 do 639 </t>
  </si>
  <si>
    <t xml:space="preserve">640 do 649 </t>
  </si>
  <si>
    <t xml:space="preserve">650 do 659 </t>
  </si>
  <si>
    <t xml:space="preserve">510, 513 </t>
  </si>
  <si>
    <t xml:space="preserve">512, 514 </t>
  </si>
  <si>
    <t xml:space="preserve">515, 516, 517 </t>
  </si>
  <si>
    <t xml:space="preserve">520, 521, 522, 524 </t>
  </si>
  <si>
    <t xml:space="preserve">526, 527, 529 </t>
  </si>
  <si>
    <t xml:space="preserve">533 do 539 </t>
  </si>
  <si>
    <t xml:space="preserve">542, 543 </t>
  </si>
  <si>
    <t xml:space="preserve">544, 545, 547, 548, 549 </t>
  </si>
  <si>
    <t xml:space="preserve">660, 661 </t>
  </si>
  <si>
    <t xml:space="preserve">670, 671 </t>
  </si>
  <si>
    <t xml:space="preserve">673, 674,675, 677, 678, 679 </t>
  </si>
  <si>
    <t xml:space="preserve">570, 571 </t>
  </si>
  <si>
    <t xml:space="preserve">684 do 689 </t>
  </si>
  <si>
    <t xml:space="preserve">580, 581, 582 </t>
  </si>
  <si>
    <t xml:space="preserve">584 do 589 </t>
  </si>
  <si>
    <t xml:space="preserve">D. DOBITAK POSLOVANJA KOJE SE OBUSTAVLJA </t>
  </si>
  <si>
    <t xml:space="preserve">Đ. GUBITAK POSLOVANJA KOJE SE OBUSTAVLJA </t>
  </si>
  <si>
    <t xml:space="preserve">dio 722 </t>
  </si>
  <si>
    <t xml:space="preserve">LJ. POREZ NA DOBITAK KOJI SE ODNOSI NA OSTALE DOBITKE I GUBITKE </t>
  </si>
  <si>
    <t xml:space="preserve">Dio neto dobitka/gubitka koji pripada većinskim vlasnicima </t>
  </si>
  <si>
    <t xml:space="preserve">Dio neto dobitka/gubitka koji pripada manjinskim vlasnicima </t>
  </si>
  <si>
    <t>Obična zarada po akciji</t>
  </si>
  <si>
    <t>Razrijeđena zarada po akciji</t>
  </si>
  <si>
    <t>Prosječan broj zaposlenih po osnovu časova rada</t>
  </si>
  <si>
    <t>Prosječan broj zaposlenih po osnovu stanja na kraju mjeseca</t>
  </si>
  <si>
    <t>P O Z I C I J A</t>
  </si>
  <si>
    <t>Oznaka za AOP</t>
  </si>
  <si>
    <t>I Z N O S</t>
  </si>
  <si>
    <t xml:space="preserve">A. POSLOVNI PRIHODI I RASHODI </t>
  </si>
  <si>
    <t>606 do 609</t>
  </si>
  <si>
    <t xml:space="preserve">B. FINANSIJSKI PRIHODI I RASHODI </t>
  </si>
  <si>
    <t xml:space="preserve">664, 665, 669 </t>
  </si>
  <si>
    <t xml:space="preserve">564, 565, 569 </t>
  </si>
  <si>
    <t>560, 561</t>
  </si>
  <si>
    <t xml:space="preserve">V. OSTALI PRIHODI I RASHODI </t>
  </si>
  <si>
    <t xml:space="preserve">573, 574, 576, 577 i 579 </t>
  </si>
  <si>
    <t xml:space="preserve">G. PRIHODI I RASHODI OD USKLAĐIVANJA VRIJEDNOSTI IMOVINE </t>
  </si>
  <si>
    <t xml:space="preserve">680, 681, 682 </t>
  </si>
  <si>
    <t xml:space="preserve">Z. DOBITAK I GUBITAK PRIJE OPOREZIVANJA </t>
  </si>
  <si>
    <t xml:space="preserve">I. TEKUĆI I ODLOŽENI POREZ NA DOBIT </t>
  </si>
  <si>
    <t xml:space="preserve">J. NETO DOBITAK I NETO GUBITAK PERIODA </t>
  </si>
  <si>
    <t xml:space="preserve">K. OSTALI DOBICI I GUBICI U PERIODU </t>
  </si>
  <si>
    <t xml:space="preserve">N. UKUPAN NETO REZULTAT U OBRAČUNSKOM PERIODU </t>
  </si>
  <si>
    <t>Sjedište: Bijeljina</t>
  </si>
  <si>
    <t>567-343-24000101-87 Volksbank ad B.Luka</t>
  </si>
  <si>
    <t>554-001-00003611-15 Pavlović Int.Bank Bijeljina</t>
  </si>
  <si>
    <t>571-030-00000537-92 Komercija. banka ad B.L.</t>
  </si>
  <si>
    <t>"Nešković osiguranje" ad</t>
  </si>
  <si>
    <t>338-190-22120679-05 Uni kredit banka ad B.L</t>
  </si>
  <si>
    <t>Matični broj: 1881019</t>
  </si>
  <si>
    <t>Šifra djelatnosti: 65.12</t>
  </si>
  <si>
    <t>JIB: 4400330410003</t>
  </si>
  <si>
    <t>562-003-00003414-97 NLB Razvojna banka ad B.L.</t>
  </si>
  <si>
    <r>
      <t xml:space="preserve">                                                                              BILANS USPJEHA                    </t>
    </r>
    <r>
      <rPr>
        <b/>
        <sz val="7"/>
        <rFont val="Arial"/>
        <family val="2"/>
        <charset val="238"/>
      </rPr>
      <t xml:space="preserve">              </t>
    </r>
  </si>
  <si>
    <t>555-001-00003540-19 Nova banka AD Bijeljina</t>
  </si>
  <si>
    <t xml:space="preserve">    II - POSLOVNI RASHODI (214+236) </t>
  </si>
  <si>
    <t xml:space="preserve">        1. Funkcionalni rashodi (215+225+231) </t>
  </si>
  <si>
    <t xml:space="preserve">        1.1. Rashodi za dugoročna rezervisanja i funkcionalne doprinose (216 do 224) </t>
  </si>
  <si>
    <t xml:space="preserve">             ž) Povećanje drugih tehničkih rezervi</t>
  </si>
  <si>
    <t xml:space="preserve">             z) Ostali rashodi za dugoročna rezervisanja i funkcionalne doprinose</t>
  </si>
  <si>
    <t xml:space="preserve">            v) Rashodi po osnovu bonusa i popusta neživotnih osiguranja</t>
  </si>
  <si>
    <t xml:space="preserve">            g) Rezervisanja za štete, udjele u štetama i ostala rezervisanja po osnovu neživotnih osiguranja </t>
  </si>
  <si>
    <t xml:space="preserve">        2. Troškovi sprovođenja osiguranja (237+240+246)  </t>
  </si>
  <si>
    <t xml:space="preserve">        2.1. Troškovi amortizacije i rezervisanja (238+239) </t>
  </si>
  <si>
    <t xml:space="preserve">        2.2. Troškovi materijala, energije, usluga i nematerijalni troškovi (241 do 245) </t>
  </si>
  <si>
    <t xml:space="preserve">552 do 559 </t>
  </si>
  <si>
    <t xml:space="preserve">    I - FINANSIJSKI PRIHODI  (252 do 255) </t>
  </si>
  <si>
    <t xml:space="preserve">    II - FINANSIJSKI RASHODI (257 do 260) </t>
  </si>
  <si>
    <t xml:space="preserve">    I - OSTALI PRIHODI (264 do 267) </t>
  </si>
  <si>
    <t xml:space="preserve">    III - DOBITAK REDOVNE AKTIVNOSTI (249+251-256) ili (251-256-250)</t>
  </si>
  <si>
    <t xml:space="preserve">    IV - GUBITAK REDOVNE AKTIVNOSTI (250+256-251) ili (256-251-249)</t>
  </si>
  <si>
    <t xml:space="preserve">    II - OSTALI RASHODI (269 do 272) </t>
  </si>
  <si>
    <t xml:space="preserve">    III - DOBITAK PO OSNOVU OSTALIH PRIHODA I RASHODA (263-268) </t>
  </si>
  <si>
    <t xml:space="preserve">    IV - GUBITAK PO OSNOVU OSTALIH PRIHODA I RASHODA (268-263) </t>
  </si>
  <si>
    <t xml:space="preserve">    I - PRIHODI OD USKLAĐIVANJA VRIJEDNOSTI IMOVINE (276 do 278) </t>
  </si>
  <si>
    <t xml:space="preserve">    II - RASHODI OD USKLAĐIVANJA VRIJEDNOSTI IMOVINE (280 do 282) </t>
  </si>
  <si>
    <t xml:space="preserve">    III - DOBITAK PO OSNOVU USKLAĐIVANJA VRIJEDNOSTI IMOVINE (275-279) </t>
  </si>
  <si>
    <t xml:space="preserve">    IV - GUBITAK PO OSNOVU USKLAĐIVANJA VRIJEDNOSTI IMOVINE (279-275) </t>
  </si>
  <si>
    <t xml:space="preserve">    1. Dobitak prije oporezivanja (261+273+283+285+287-262-274-284-286-288) </t>
  </si>
  <si>
    <t xml:space="preserve">    2. Gubitak prije oporezivanja (262+274+284+286+288-261-273-283-285-287) </t>
  </si>
  <si>
    <t xml:space="preserve">    1. Neto dobitak tekuće godine (289-290-291-292+293) </t>
  </si>
  <si>
    <t xml:space="preserve">    2. Neto gubitak tekuće godine (290-289+291+292-293) </t>
  </si>
  <si>
    <t xml:space="preserve">    I - DOBICI UTVRĐENI DIREKTNO U KAPITALU (297 do 302) </t>
  </si>
  <si>
    <t xml:space="preserve">    II - GUBICI UTVRĐENI DIREKTNO U KAPITALU (304 do 308) </t>
  </si>
  <si>
    <t xml:space="preserve">L. OSTALI DOBICI ILI GUBICI U PERIODU (296­303) ili (303-296) </t>
  </si>
  <si>
    <t xml:space="preserve">M. NETO REZULTAT PO OSNOVU OSTALIH DOBITAKA I GUBITAKA U PERIODU (309±310) </t>
  </si>
  <si>
    <t xml:space="preserve">    I UKUPAN NETO DOBITAK U OBRAČUNSKOM PERIODU (294±311) </t>
  </si>
  <si>
    <t xml:space="preserve">    II UKUPAN NETO GUBITAK U OBRAČUNSKOM PERIODU (295±311) </t>
  </si>
  <si>
    <t xml:space="preserve">        1.2. Naknade šteta, ugovorenih iznosa i premija saosiguranja i reosiguranja (226 do 230) </t>
  </si>
  <si>
    <t xml:space="preserve">        1.3. Naknade šteta i ostale naknade neživotnih osiguranja (232 do 235) </t>
  </si>
  <si>
    <t xml:space="preserve">        2.3. Troškovi zarada, naknada zarada i ostali lični rashodi (247+248) </t>
  </si>
  <si>
    <t xml:space="preserve">        1. Dobici od prodaje nematerijalnih sredstava, nekretnina, postrojenja, opreme i investicionih nekretnina </t>
  </si>
  <si>
    <t xml:space="preserve">        1. Gubici po osnovu rashodovanja i prodaje nematerijalnih sredstava, nekretnina, bioloških sredstava,postrojenja i opreme i investicionih nekretnina </t>
  </si>
  <si>
    <t xml:space="preserve">        1. Prihodi od usklađivanja vrijednosti nematerijalnih sredstava, nekretnina,bioloških sredstava, postrojenja, opreme i investicionih nekretnina </t>
  </si>
  <si>
    <t>E. Prihodi po osnovu promjene računovodstvenih politika i ispravka  grešaka iz ranijih godina</t>
  </si>
  <si>
    <t>Ž. Rashodi po osnovu promjene računovodstvenih politika i ispravka  grešaka iz ranijih godina</t>
  </si>
  <si>
    <t>552-037-00022987-02 Addiko banka B.Luka</t>
  </si>
  <si>
    <t xml:space="preserve">            a) Naknade šteta, ugovorenih iznosa i udjela u štetama životnih osiguranja </t>
  </si>
  <si>
    <t xml:space="preserve">            g) Rezervisanja za štete, udjele u štetama i ostala rezervisanja po osnovu životnih osiguranja </t>
  </si>
  <si>
    <t xml:space="preserve">            e) Doprinosi propisani posebnim zakonima</t>
  </si>
  <si>
    <t xml:space="preserve">            a) Naknade šteta, osiguranih suma, drugih ugovorenih iznosa i udjeli u štetama neživotnih osiguranja </t>
  </si>
  <si>
    <t xml:space="preserve">                          CR-0787/18</t>
  </si>
  <si>
    <t xml:space="preserve">U Bijeljini,                   </t>
  </si>
  <si>
    <t>Direktor</t>
  </si>
  <si>
    <t xml:space="preserve">                                              J.Škiljević                                  (M.P)                                        Milenko Mišanović</t>
  </si>
  <si>
    <t>od 01.01. do 30.06.2018. godine</t>
  </si>
  <si>
    <t xml:space="preserve">                 30.06.2018.g.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</si>
</sst>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1" fillId="0" borderId="0" xfId="0" applyFont="1" applyBorder="1" applyAlignment="1"/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Fill="1" applyBorder="1" applyAlignment="1"/>
    <xf numFmtId="0" fontId="2" fillId="0" borderId="0" xfId="0" applyFont="1" applyAlignment="1">
      <alignment wrapText="1"/>
    </xf>
    <xf numFmtId="0" fontId="7" fillId="0" borderId="0" xfId="0" applyFont="1" applyBorder="1" applyAlignment="1"/>
    <xf numFmtId="0" fontId="7" fillId="0" borderId="0" xfId="0" applyFont="1" applyFill="1" applyBorder="1" applyAlignment="1"/>
    <xf numFmtId="0" fontId="7" fillId="0" borderId="0" xfId="0" applyFont="1" applyAlignment="1"/>
    <xf numFmtId="0" fontId="8" fillId="0" borderId="0" xfId="0" applyFont="1" applyBorder="1" applyAlignment="1"/>
    <xf numFmtId="0" fontId="8" fillId="0" borderId="0" xfId="0" applyFont="1"/>
    <xf numFmtId="0" fontId="5" fillId="0" borderId="0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/>
    <xf numFmtId="3" fontId="4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1" fillId="0" borderId="2" xfId="0" applyNumberFormat="1" applyFont="1" applyBorder="1" applyAlignment="1"/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3" fontId="10" fillId="2" borderId="3" xfId="0" applyNumberFormat="1" applyFont="1" applyFill="1" applyBorder="1" applyAlignment="1"/>
    <xf numFmtId="0" fontId="1" fillId="0" borderId="4" xfId="0" applyFont="1" applyBorder="1" applyAlignment="1">
      <alignment horizontal="center" vertical="center" wrapText="1"/>
    </xf>
    <xf numFmtId="3" fontId="10" fillId="2" borderId="4" xfId="0" applyNumberFormat="1" applyFont="1" applyFill="1" applyBorder="1" applyAlignment="1"/>
    <xf numFmtId="3" fontId="1" fillId="2" borderId="2" xfId="0" applyNumberFormat="1" applyFont="1" applyFill="1" applyBorder="1" applyAlignment="1"/>
    <xf numFmtId="3" fontId="1" fillId="2" borderId="3" xfId="0" applyNumberFormat="1" applyFont="1" applyFill="1" applyBorder="1" applyAlignment="1"/>
    <xf numFmtId="2" fontId="1" fillId="0" borderId="1" xfId="0" applyNumberFormat="1" applyFont="1" applyBorder="1" applyAlignment="1"/>
    <xf numFmtId="3" fontId="1" fillId="0" borderId="2" xfId="0" applyNumberFormat="1" applyFont="1" applyFill="1" applyBorder="1" applyAlignment="1"/>
    <xf numFmtId="3" fontId="1" fillId="0" borderId="3" xfId="0" applyNumberFormat="1" applyFont="1" applyFill="1" applyBorder="1" applyAlignment="1"/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3" fontId="1" fillId="3" borderId="1" xfId="0" applyNumberFormat="1" applyFont="1" applyFill="1" applyBorder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1" fillId="0" borderId="6" xfId="0" applyNumberFormat="1" applyFont="1" applyBorder="1" applyAlignment="1"/>
    <xf numFmtId="0" fontId="9" fillId="0" borderId="7" xfId="0" applyFont="1" applyBorder="1" applyAlignment="1">
      <alignment vertical="center" wrapText="1"/>
    </xf>
    <xf numFmtId="3" fontId="1" fillId="0" borderId="8" xfId="0" applyNumberFormat="1" applyFont="1" applyBorder="1" applyAlignment="1"/>
    <xf numFmtId="3" fontId="10" fillId="2" borderId="8" xfId="0" applyNumberFormat="1" applyFont="1" applyFill="1" applyBorder="1" applyAlignment="1"/>
    <xf numFmtId="3" fontId="1" fillId="2" borderId="8" xfId="0" applyNumberFormat="1" applyFont="1" applyFill="1" applyBorder="1" applyAlignment="1"/>
    <xf numFmtId="0" fontId="1" fillId="0" borderId="5" xfId="0" applyFont="1" applyBorder="1"/>
    <xf numFmtId="0" fontId="9" fillId="0" borderId="7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3" fontId="1" fillId="0" borderId="9" xfId="0" applyNumberFormat="1" applyFont="1" applyBorder="1" applyAlignment="1"/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/>
    <xf numFmtId="3" fontId="1" fillId="0" borderId="2" xfId="0" applyNumberFormat="1" applyFont="1" applyFill="1" applyBorder="1"/>
    <xf numFmtId="3" fontId="1" fillId="0" borderId="6" xfId="0" applyNumberFormat="1" applyFont="1" applyFill="1" applyBorder="1" applyAlignment="1"/>
    <xf numFmtId="3" fontId="1" fillId="0" borderId="8" xfId="0" applyNumberFormat="1" applyFont="1" applyFill="1" applyBorder="1" applyAlignment="1"/>
    <xf numFmtId="3" fontId="1" fillId="0" borderId="4" xfId="0" applyNumberFormat="1" applyFont="1" applyFill="1" applyBorder="1" applyAlignment="1"/>
    <xf numFmtId="2" fontId="1" fillId="0" borderId="1" xfId="0" applyNumberFormat="1" applyFont="1" applyFill="1" applyBorder="1" applyAlignme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topLeftCell="A76" workbookViewId="0">
      <selection activeCell="K84" sqref="K84"/>
    </sheetView>
  </sheetViews>
  <sheetFormatPr defaultRowHeight="12.75" x14ac:dyDescent="0.2"/>
  <cols>
    <col min="1" max="1" width="10" style="1" customWidth="1"/>
    <col min="2" max="2" width="57" style="1" customWidth="1"/>
    <col min="3" max="3" width="8.28515625" style="1" customWidth="1"/>
    <col min="4" max="4" width="14.28515625" style="1" customWidth="1"/>
    <col min="5" max="5" width="13.140625" style="1" customWidth="1"/>
    <col min="6" max="6" width="0.140625" style="1" hidden="1" customWidth="1"/>
    <col min="7" max="7" width="0.7109375" style="1" hidden="1" customWidth="1"/>
    <col min="8" max="8" width="9.140625" style="1"/>
    <col min="9" max="9" width="10.140625" style="1" bestFit="1" customWidth="1"/>
    <col min="10" max="16384" width="9.140625" style="1"/>
  </cols>
  <sheetData>
    <row r="1" spans="1:8" x14ac:dyDescent="0.2">
      <c r="A1" s="10"/>
      <c r="B1" s="10"/>
      <c r="C1" s="11" t="s">
        <v>132</v>
      </c>
      <c r="D1" s="11"/>
      <c r="E1" s="12"/>
      <c r="F1" s="7"/>
      <c r="G1" s="5"/>
    </row>
    <row r="2" spans="1:8" x14ac:dyDescent="0.2">
      <c r="A2" s="4" t="s">
        <v>127</v>
      </c>
      <c r="B2" s="4"/>
      <c r="C2" s="11" t="s">
        <v>174</v>
      </c>
      <c r="D2" s="11"/>
      <c r="E2" s="11"/>
      <c r="F2" s="9"/>
      <c r="G2" s="6"/>
    </row>
    <row r="3" spans="1:8" x14ac:dyDescent="0.2">
      <c r="A3" s="4" t="s">
        <v>128</v>
      </c>
      <c r="B3" s="4"/>
      <c r="C3" s="11" t="s">
        <v>122</v>
      </c>
      <c r="D3" s="11"/>
      <c r="E3" s="11"/>
      <c r="F3" s="8"/>
      <c r="G3" s="6"/>
    </row>
    <row r="4" spans="1:8" x14ac:dyDescent="0.2">
      <c r="A4" s="4" t="s">
        <v>67</v>
      </c>
      <c r="B4" s="4"/>
      <c r="C4" s="11" t="s">
        <v>123</v>
      </c>
      <c r="D4" s="11"/>
      <c r="E4" s="11"/>
      <c r="F4" s="8"/>
      <c r="G4" s="6"/>
    </row>
    <row r="5" spans="1:8" x14ac:dyDescent="0.2">
      <c r="A5" s="14" t="s">
        <v>125</v>
      </c>
      <c r="B5" s="15"/>
      <c r="C5" s="11" t="s">
        <v>124</v>
      </c>
      <c r="D5" s="11"/>
      <c r="E5" s="11"/>
      <c r="F5" s="8"/>
      <c r="G5" s="6"/>
    </row>
    <row r="6" spans="1:8" x14ac:dyDescent="0.2">
      <c r="A6" s="4" t="s">
        <v>121</v>
      </c>
      <c r="B6" s="4"/>
      <c r="C6" s="12" t="s">
        <v>126</v>
      </c>
      <c r="D6" s="13"/>
      <c r="E6" s="13"/>
      <c r="F6" s="8"/>
      <c r="G6" s="6"/>
    </row>
    <row r="7" spans="1:8" x14ac:dyDescent="0.2">
      <c r="A7" s="4" t="s">
        <v>129</v>
      </c>
      <c r="B7" s="4"/>
      <c r="C7" s="12" t="s">
        <v>130</v>
      </c>
      <c r="D7" s="13"/>
      <c r="E7" s="13"/>
      <c r="F7" s="8"/>
      <c r="G7" s="6"/>
    </row>
    <row r="8" spans="1:8" x14ac:dyDescent="0.2">
      <c r="A8" s="4"/>
      <c r="B8" s="4"/>
      <c r="C8" s="12"/>
      <c r="D8" s="13"/>
      <c r="E8" s="13"/>
      <c r="F8" s="8"/>
      <c r="G8" s="6"/>
    </row>
    <row r="9" spans="1:8" ht="12.75" customHeight="1" x14ac:dyDescent="0.2">
      <c r="A9" s="91" t="s">
        <v>131</v>
      </c>
      <c r="B9" s="91"/>
      <c r="C9" s="91"/>
      <c r="D9" s="91"/>
      <c r="E9" s="91"/>
      <c r="F9" s="3"/>
      <c r="G9" s="3"/>
    </row>
    <row r="10" spans="1:8" ht="12.75" customHeight="1" x14ac:dyDescent="0.2">
      <c r="A10" s="92" t="s">
        <v>69</v>
      </c>
      <c r="B10" s="92"/>
      <c r="C10" s="92"/>
      <c r="D10" s="92"/>
      <c r="E10" s="92"/>
      <c r="F10" s="3"/>
      <c r="G10" s="3"/>
    </row>
    <row r="11" spans="1:8" ht="12.75" customHeight="1" x14ac:dyDescent="0.2">
      <c r="A11" s="92" t="s">
        <v>183</v>
      </c>
      <c r="B11" s="92"/>
      <c r="C11" s="92"/>
      <c r="D11" s="92"/>
      <c r="E11" s="92"/>
      <c r="F11" s="3"/>
      <c r="G11" s="3"/>
    </row>
    <row r="12" spans="1:8" ht="12.75" customHeight="1" x14ac:dyDescent="0.2">
      <c r="A12" s="2"/>
      <c r="B12" s="2"/>
      <c r="C12" s="2"/>
      <c r="D12" s="2"/>
      <c r="E12" s="2"/>
      <c r="F12" s="3"/>
      <c r="G12" s="3"/>
    </row>
    <row r="13" spans="1:8" ht="25.5" x14ac:dyDescent="0.2">
      <c r="A13" s="2"/>
      <c r="B13" s="2"/>
      <c r="C13" s="2"/>
      <c r="D13" s="22" t="s">
        <v>68</v>
      </c>
      <c r="E13" s="21"/>
      <c r="F13" s="2"/>
      <c r="G13" s="2"/>
    </row>
    <row r="14" spans="1:8" x14ac:dyDescent="0.2">
      <c r="A14" s="96" t="s">
        <v>66</v>
      </c>
      <c r="B14" s="96" t="s">
        <v>103</v>
      </c>
      <c r="C14" s="96" t="s">
        <v>104</v>
      </c>
      <c r="D14" s="25" t="s">
        <v>105</v>
      </c>
      <c r="E14" s="25"/>
      <c r="F14" s="5"/>
      <c r="G14" s="5"/>
      <c r="H14" s="5"/>
    </row>
    <row r="15" spans="1:8" x14ac:dyDescent="0.2">
      <c r="A15" s="96"/>
      <c r="B15" s="96"/>
      <c r="C15" s="96"/>
      <c r="D15" s="25" t="s">
        <v>70</v>
      </c>
      <c r="E15" s="25" t="s">
        <v>71</v>
      </c>
      <c r="F15" s="5"/>
      <c r="G15" s="5"/>
      <c r="H15" s="5"/>
    </row>
    <row r="16" spans="1:8" x14ac:dyDescent="0.2">
      <c r="A16" s="26">
        <v>1</v>
      </c>
      <c r="B16" s="26">
        <v>2</v>
      </c>
      <c r="C16" s="26">
        <v>3</v>
      </c>
      <c r="D16" s="26">
        <v>4</v>
      </c>
      <c r="E16" s="26">
        <v>5</v>
      </c>
      <c r="F16" s="5"/>
      <c r="G16" s="5"/>
      <c r="H16" s="5"/>
    </row>
    <row r="17" spans="1:9" ht="15" customHeight="1" x14ac:dyDescent="0.2">
      <c r="A17" s="27"/>
      <c r="B17" s="71" t="s">
        <v>106</v>
      </c>
      <c r="C17" s="65"/>
      <c r="D17" s="67"/>
      <c r="E17" s="29"/>
      <c r="F17" s="68"/>
      <c r="G17" s="29"/>
      <c r="H17" s="5"/>
    </row>
    <row r="18" spans="1:9" ht="14.25" customHeight="1" x14ac:dyDescent="0.2">
      <c r="A18" s="30"/>
      <c r="B18" s="72" t="s">
        <v>0</v>
      </c>
      <c r="C18" s="66">
        <v>201</v>
      </c>
      <c r="D18" s="81">
        <f>SUM(D19+D25+D26+D27+D28+D29)</f>
        <v>9375551</v>
      </c>
      <c r="E18" s="82">
        <f>SUM(E19+E25+E26+E27+E28+E29)</f>
        <v>8711724</v>
      </c>
      <c r="F18" s="69"/>
      <c r="G18" s="33"/>
      <c r="H18" s="5"/>
      <c r="I18" s="24"/>
    </row>
    <row r="19" spans="1:9" ht="34.5" customHeight="1" x14ac:dyDescent="0.2">
      <c r="A19" s="32">
        <v>60</v>
      </c>
      <c r="B19" s="31" t="s">
        <v>1</v>
      </c>
      <c r="C19" s="32">
        <v>202</v>
      </c>
      <c r="D19" s="50">
        <f>SUM(D20:D24)</f>
        <v>0</v>
      </c>
      <c r="E19" s="50">
        <f>SUM(E20:E24)</f>
        <v>0</v>
      </c>
      <c r="F19" s="34"/>
      <c r="G19" s="34"/>
      <c r="H19" s="5"/>
    </row>
    <row r="20" spans="1:9" ht="33" customHeight="1" x14ac:dyDescent="0.2">
      <c r="A20" s="35" t="s">
        <v>72</v>
      </c>
      <c r="B20" s="36" t="s">
        <v>2</v>
      </c>
      <c r="C20" s="35">
        <v>203</v>
      </c>
      <c r="D20" s="83"/>
      <c r="E20" s="83"/>
      <c r="F20" s="37"/>
      <c r="G20" s="37"/>
      <c r="H20" s="5"/>
    </row>
    <row r="21" spans="1:9" ht="22.5" customHeight="1" x14ac:dyDescent="0.2">
      <c r="A21" s="35">
        <v>601</v>
      </c>
      <c r="B21" s="36" t="s">
        <v>3</v>
      </c>
      <c r="C21" s="35">
        <v>204</v>
      </c>
      <c r="D21" s="83"/>
      <c r="E21" s="83"/>
      <c r="F21" s="37"/>
      <c r="G21" s="37"/>
      <c r="H21" s="5"/>
    </row>
    <row r="22" spans="1:9" ht="33" customHeight="1" x14ac:dyDescent="0.2">
      <c r="A22" s="35">
        <v>603</v>
      </c>
      <c r="B22" s="36" t="s">
        <v>4</v>
      </c>
      <c r="C22" s="35">
        <v>205</v>
      </c>
      <c r="D22" s="83"/>
      <c r="E22" s="83"/>
      <c r="F22" s="37"/>
      <c r="G22" s="37"/>
      <c r="H22" s="5"/>
    </row>
    <row r="23" spans="1:9" ht="33" customHeight="1" x14ac:dyDescent="0.2">
      <c r="A23" s="35">
        <v>604</v>
      </c>
      <c r="B23" s="36" t="s">
        <v>5</v>
      </c>
      <c r="C23" s="35">
        <v>206</v>
      </c>
      <c r="D23" s="83"/>
      <c r="E23" s="83"/>
      <c r="F23" s="37"/>
      <c r="G23" s="37"/>
      <c r="H23" s="5"/>
    </row>
    <row r="24" spans="1:9" ht="25.5" customHeight="1" x14ac:dyDescent="0.2">
      <c r="A24" s="35" t="s">
        <v>107</v>
      </c>
      <c r="B24" s="36" t="s">
        <v>6</v>
      </c>
      <c r="C24" s="35">
        <v>207</v>
      </c>
      <c r="D24" s="83"/>
      <c r="E24" s="83"/>
      <c r="F24" s="37"/>
      <c r="G24" s="37"/>
      <c r="H24" s="5"/>
    </row>
    <row r="25" spans="1:9" ht="35.25" customHeight="1" x14ac:dyDescent="0.2">
      <c r="A25" s="35" t="s">
        <v>73</v>
      </c>
      <c r="B25" s="36" t="s">
        <v>7</v>
      </c>
      <c r="C25" s="35">
        <v>208</v>
      </c>
      <c r="D25" s="83">
        <v>8350561</v>
      </c>
      <c r="E25" s="83">
        <v>8206912</v>
      </c>
      <c r="F25" s="37">
        <v>12808398</v>
      </c>
      <c r="G25" s="37">
        <v>12808398</v>
      </c>
      <c r="H25" s="5"/>
    </row>
    <row r="26" spans="1:9" ht="36" customHeight="1" x14ac:dyDescent="0.2">
      <c r="A26" s="35" t="s">
        <v>74</v>
      </c>
      <c r="B26" s="36" t="s">
        <v>8</v>
      </c>
      <c r="C26" s="35">
        <v>209</v>
      </c>
      <c r="D26" s="83">
        <v>83974</v>
      </c>
      <c r="E26" s="83">
        <v>15304</v>
      </c>
      <c r="F26" s="37">
        <v>91831</v>
      </c>
      <c r="G26" s="37">
        <v>91831</v>
      </c>
      <c r="H26" s="5"/>
    </row>
    <row r="27" spans="1:9" ht="22.5" customHeight="1" x14ac:dyDescent="0.2">
      <c r="A27" s="35" t="s">
        <v>75</v>
      </c>
      <c r="B27" s="36" t="s">
        <v>9</v>
      </c>
      <c r="C27" s="35">
        <v>210</v>
      </c>
      <c r="D27" s="83">
        <v>398746</v>
      </c>
      <c r="E27" s="83"/>
      <c r="F27" s="37"/>
      <c r="G27" s="37"/>
      <c r="H27" s="5"/>
    </row>
    <row r="28" spans="1:9" ht="33" customHeight="1" x14ac:dyDescent="0.2">
      <c r="A28" s="35" t="s">
        <v>76</v>
      </c>
      <c r="B28" s="36" t="s">
        <v>10</v>
      </c>
      <c r="C28" s="35">
        <v>211</v>
      </c>
      <c r="D28" s="83"/>
      <c r="E28" s="83"/>
      <c r="F28" s="37">
        <v>6555</v>
      </c>
      <c r="G28" s="37">
        <v>6555</v>
      </c>
      <c r="H28" s="5"/>
    </row>
    <row r="29" spans="1:9" ht="15.75" customHeight="1" x14ac:dyDescent="0.2">
      <c r="A29" s="35" t="s">
        <v>77</v>
      </c>
      <c r="B29" s="36" t="s">
        <v>11</v>
      </c>
      <c r="C29" s="35">
        <v>212</v>
      </c>
      <c r="D29" s="83">
        <v>542270</v>
      </c>
      <c r="E29" s="83">
        <v>489508</v>
      </c>
      <c r="F29" s="37">
        <v>666564</v>
      </c>
      <c r="G29" s="37">
        <v>666564</v>
      </c>
      <c r="H29" s="5"/>
    </row>
    <row r="30" spans="1:9" ht="17.25" customHeight="1" x14ac:dyDescent="0.2">
      <c r="A30" s="38"/>
      <c r="B30" s="73" t="s">
        <v>133</v>
      </c>
      <c r="C30" s="35">
        <v>213</v>
      </c>
      <c r="D30" s="83">
        <f>SUM(D31+D53)</f>
        <v>4507363</v>
      </c>
      <c r="E30" s="83">
        <f>SUM(E31+E53)</f>
        <v>3911797</v>
      </c>
      <c r="F30" s="37">
        <v>6537583</v>
      </c>
      <c r="G30" s="37">
        <v>6537583</v>
      </c>
      <c r="H30" s="5"/>
    </row>
    <row r="31" spans="1:9" ht="17.25" customHeight="1" x14ac:dyDescent="0.2">
      <c r="A31" s="38"/>
      <c r="B31" s="73" t="s">
        <v>134</v>
      </c>
      <c r="C31" s="35">
        <v>214</v>
      </c>
      <c r="D31" s="83">
        <f>SUM(D32+D42+D48)</f>
        <v>2779174</v>
      </c>
      <c r="E31" s="83">
        <f>SUM(E32+E42+E48)</f>
        <v>2305607</v>
      </c>
      <c r="F31" s="37">
        <v>3601395</v>
      </c>
      <c r="G31" s="37">
        <v>3601395</v>
      </c>
      <c r="H31" s="5"/>
    </row>
    <row r="32" spans="1:9" ht="22.5" x14ac:dyDescent="0.2">
      <c r="A32" s="35">
        <v>50</v>
      </c>
      <c r="B32" s="36" t="s">
        <v>135</v>
      </c>
      <c r="C32" s="35">
        <v>215</v>
      </c>
      <c r="D32" s="83">
        <f>D33+D34+D35+D36+D37+D38+D39+D40+D41</f>
        <v>230588</v>
      </c>
      <c r="E32" s="83">
        <f>E33+E34+E35+E36+E37+E38+E39+E40+E41</f>
        <v>239953</v>
      </c>
      <c r="F32" s="37">
        <v>324122</v>
      </c>
      <c r="G32" s="37">
        <v>324122</v>
      </c>
      <c r="H32" s="5"/>
    </row>
    <row r="33" spans="1:8" ht="30.75" customHeight="1" x14ac:dyDescent="0.2">
      <c r="A33" s="35">
        <v>500</v>
      </c>
      <c r="B33" s="36" t="s">
        <v>12</v>
      </c>
      <c r="C33" s="35">
        <v>216</v>
      </c>
      <c r="D33" s="83"/>
      <c r="E33" s="83"/>
      <c r="F33" s="37"/>
      <c r="G33" s="37"/>
      <c r="H33" s="5"/>
    </row>
    <row r="34" spans="1:8" ht="18.75" customHeight="1" x14ac:dyDescent="0.2">
      <c r="A34" s="35">
        <v>501</v>
      </c>
      <c r="B34" s="36" t="s">
        <v>13</v>
      </c>
      <c r="C34" s="35">
        <v>217</v>
      </c>
      <c r="D34" s="83"/>
      <c r="E34" s="83"/>
      <c r="F34" s="37"/>
      <c r="G34" s="37"/>
      <c r="H34" s="5"/>
    </row>
    <row r="35" spans="1:8" ht="21.75" customHeight="1" x14ac:dyDescent="0.2">
      <c r="A35" s="35">
        <v>502</v>
      </c>
      <c r="B35" s="36" t="s">
        <v>14</v>
      </c>
      <c r="C35" s="35">
        <v>218</v>
      </c>
      <c r="D35" s="83">
        <v>12041</v>
      </c>
      <c r="E35" s="83">
        <v>11108</v>
      </c>
      <c r="F35" s="37">
        <v>139369.91</v>
      </c>
      <c r="G35" s="37">
        <v>139369.91</v>
      </c>
      <c r="H35" s="5"/>
    </row>
    <row r="36" spans="1:8" ht="19.5" customHeight="1" x14ac:dyDescent="0.2">
      <c r="A36" s="35">
        <v>503</v>
      </c>
      <c r="B36" s="36" t="s">
        <v>15</v>
      </c>
      <c r="C36" s="35">
        <v>219</v>
      </c>
      <c r="D36" s="83">
        <v>3750</v>
      </c>
      <c r="E36" s="83">
        <v>3485</v>
      </c>
      <c r="F36" s="37">
        <v>5429.34</v>
      </c>
      <c r="G36" s="37">
        <v>5429.34</v>
      </c>
      <c r="H36" s="5"/>
    </row>
    <row r="37" spans="1:8" ht="19.5" customHeight="1" x14ac:dyDescent="0.2">
      <c r="A37" s="35">
        <v>504</v>
      </c>
      <c r="B37" s="36" t="s">
        <v>16</v>
      </c>
      <c r="C37" s="35">
        <v>220</v>
      </c>
      <c r="D37" s="83">
        <v>106202</v>
      </c>
      <c r="E37" s="83">
        <v>114307</v>
      </c>
      <c r="F37" s="37">
        <v>142980</v>
      </c>
      <c r="G37" s="37">
        <v>142980</v>
      </c>
      <c r="H37" s="5"/>
    </row>
    <row r="38" spans="1:8" ht="20.25" customHeight="1" x14ac:dyDescent="0.2">
      <c r="A38" s="35">
        <v>505</v>
      </c>
      <c r="B38" s="36" t="s">
        <v>17</v>
      </c>
      <c r="C38" s="35">
        <v>221</v>
      </c>
      <c r="D38" s="83"/>
      <c r="E38" s="83"/>
      <c r="F38" s="37"/>
      <c r="G38" s="37"/>
      <c r="H38" s="5"/>
    </row>
    <row r="39" spans="1:8" ht="19.5" customHeight="1" x14ac:dyDescent="0.2">
      <c r="A39" s="35">
        <v>506</v>
      </c>
      <c r="B39" s="36" t="s">
        <v>177</v>
      </c>
      <c r="C39" s="35">
        <v>222</v>
      </c>
      <c r="D39" s="83">
        <v>71040</v>
      </c>
      <c r="E39" s="83">
        <v>77420</v>
      </c>
      <c r="F39" s="37">
        <v>36343</v>
      </c>
      <c r="G39" s="37">
        <v>36343</v>
      </c>
      <c r="H39" s="5"/>
    </row>
    <row r="40" spans="1:8" ht="19.5" customHeight="1" x14ac:dyDescent="0.2">
      <c r="A40" s="35">
        <v>507</v>
      </c>
      <c r="B40" s="36" t="s">
        <v>136</v>
      </c>
      <c r="C40" s="35">
        <v>223</v>
      </c>
      <c r="D40" s="83"/>
      <c r="E40" s="83"/>
      <c r="F40" s="37"/>
      <c r="G40" s="37"/>
      <c r="H40" s="5"/>
    </row>
    <row r="41" spans="1:8" ht="19.5" customHeight="1" x14ac:dyDescent="0.2">
      <c r="A41" s="35">
        <v>509</v>
      </c>
      <c r="B41" s="36" t="s">
        <v>137</v>
      </c>
      <c r="C41" s="35">
        <v>224</v>
      </c>
      <c r="D41" s="83">
        <v>37555</v>
      </c>
      <c r="E41" s="83">
        <v>33633</v>
      </c>
      <c r="F41" s="37"/>
      <c r="G41" s="37"/>
      <c r="H41" s="5"/>
    </row>
    <row r="42" spans="1:8" ht="21.75" customHeight="1" x14ac:dyDescent="0.2">
      <c r="A42" s="35">
        <v>51</v>
      </c>
      <c r="B42" s="36" t="s">
        <v>166</v>
      </c>
      <c r="C42" s="35">
        <v>225</v>
      </c>
      <c r="D42" s="83"/>
      <c r="E42" s="83"/>
      <c r="F42" s="37"/>
      <c r="G42" s="37"/>
      <c r="H42" s="5"/>
    </row>
    <row r="43" spans="1:8" ht="22.5" x14ac:dyDescent="0.2">
      <c r="A43" s="35" t="s">
        <v>78</v>
      </c>
      <c r="B43" s="36" t="s">
        <v>175</v>
      </c>
      <c r="C43" s="35">
        <v>226</v>
      </c>
      <c r="D43" s="83"/>
      <c r="E43" s="83"/>
      <c r="F43" s="37"/>
      <c r="G43" s="37"/>
      <c r="H43" s="5"/>
    </row>
    <row r="44" spans="1:8" ht="18.75" customHeight="1" x14ac:dyDescent="0.2">
      <c r="A44" s="35">
        <v>511</v>
      </c>
      <c r="B44" s="36" t="s">
        <v>18</v>
      </c>
      <c r="C44" s="35">
        <v>227</v>
      </c>
      <c r="D44" s="83"/>
      <c r="E44" s="83"/>
      <c r="F44" s="37"/>
      <c r="G44" s="37"/>
      <c r="H44" s="5"/>
    </row>
    <row r="45" spans="1:8" ht="22.5" customHeight="1" x14ac:dyDescent="0.2">
      <c r="A45" s="35" t="s">
        <v>79</v>
      </c>
      <c r="B45" s="36" t="s">
        <v>19</v>
      </c>
      <c r="C45" s="35">
        <v>228</v>
      </c>
      <c r="D45" s="83"/>
      <c r="E45" s="83"/>
      <c r="F45" s="37"/>
      <c r="G45" s="37"/>
      <c r="H45" s="5"/>
    </row>
    <row r="46" spans="1:8" ht="29.25" customHeight="1" x14ac:dyDescent="0.2">
      <c r="A46" s="35" t="s">
        <v>80</v>
      </c>
      <c r="B46" s="36" t="s">
        <v>176</v>
      </c>
      <c r="C46" s="35">
        <v>229</v>
      </c>
      <c r="D46" s="83"/>
      <c r="E46" s="83"/>
      <c r="F46" s="37"/>
      <c r="G46" s="37"/>
      <c r="H46" s="5"/>
    </row>
    <row r="47" spans="1:8" ht="22.5" customHeight="1" x14ac:dyDescent="0.2">
      <c r="A47" s="35">
        <v>518</v>
      </c>
      <c r="B47" s="36" t="s">
        <v>20</v>
      </c>
      <c r="C47" s="35">
        <v>230</v>
      </c>
      <c r="D47" s="83"/>
      <c r="E47" s="83"/>
      <c r="F47" s="37"/>
      <c r="G47" s="37"/>
      <c r="H47" s="5"/>
    </row>
    <row r="48" spans="1:8" ht="22.5" x14ac:dyDescent="0.2">
      <c r="A48" s="35">
        <v>52</v>
      </c>
      <c r="B48" s="73" t="s">
        <v>167</v>
      </c>
      <c r="C48" s="35">
        <v>231</v>
      </c>
      <c r="D48" s="83">
        <f>SUM(D49:D52)</f>
        <v>2548586</v>
      </c>
      <c r="E48" s="83">
        <f>SUM(E49:E52)</f>
        <v>2065654</v>
      </c>
      <c r="F48" s="37">
        <v>3277273</v>
      </c>
      <c r="G48" s="37">
        <v>3277273</v>
      </c>
      <c r="H48" s="5"/>
    </row>
    <row r="49" spans="1:8" ht="32.25" customHeight="1" x14ac:dyDescent="0.2">
      <c r="A49" s="35" t="s">
        <v>81</v>
      </c>
      <c r="B49" s="36" t="s">
        <v>178</v>
      </c>
      <c r="C49" s="35">
        <v>232</v>
      </c>
      <c r="D49" s="83">
        <v>2225429</v>
      </c>
      <c r="E49" s="83">
        <v>1769118</v>
      </c>
      <c r="F49" s="37">
        <v>2719804</v>
      </c>
      <c r="G49" s="37">
        <v>2719804</v>
      </c>
      <c r="H49" s="5"/>
    </row>
    <row r="50" spans="1:8" ht="32.25" customHeight="1" x14ac:dyDescent="0.2">
      <c r="A50" s="35">
        <v>523.52499999999998</v>
      </c>
      <c r="B50" s="36" t="s">
        <v>21</v>
      </c>
      <c r="C50" s="35">
        <v>233</v>
      </c>
      <c r="D50" s="83">
        <v>323157</v>
      </c>
      <c r="E50" s="83">
        <v>234750</v>
      </c>
      <c r="F50" s="37">
        <v>378957</v>
      </c>
      <c r="G50" s="37">
        <v>378957</v>
      </c>
      <c r="H50" s="5"/>
    </row>
    <row r="51" spans="1:8" ht="32.25" customHeight="1" x14ac:dyDescent="0.2">
      <c r="A51" s="35">
        <v>528</v>
      </c>
      <c r="B51" s="36" t="s">
        <v>138</v>
      </c>
      <c r="C51" s="35">
        <v>234</v>
      </c>
      <c r="D51" s="83"/>
      <c r="E51" s="83"/>
      <c r="F51" s="37"/>
      <c r="G51" s="37"/>
      <c r="H51" s="5"/>
    </row>
    <row r="52" spans="1:8" ht="37.5" customHeight="1" x14ac:dyDescent="0.2">
      <c r="A52" s="35" t="s">
        <v>82</v>
      </c>
      <c r="B52" s="36" t="s">
        <v>139</v>
      </c>
      <c r="C52" s="35">
        <v>235</v>
      </c>
      <c r="D52" s="83"/>
      <c r="E52" s="83">
        <v>61786</v>
      </c>
      <c r="F52" s="37">
        <v>178512</v>
      </c>
      <c r="G52" s="37">
        <v>178512</v>
      </c>
      <c r="H52" s="5"/>
    </row>
    <row r="53" spans="1:8" ht="15" customHeight="1" x14ac:dyDescent="0.2">
      <c r="A53" s="38"/>
      <c r="B53" s="73" t="s">
        <v>140</v>
      </c>
      <c r="C53" s="35">
        <v>236</v>
      </c>
      <c r="D53" s="83">
        <f>SUM(D54+D57+D63)</f>
        <v>1728189</v>
      </c>
      <c r="E53" s="83">
        <f>SUM(E54+E57+E63)</f>
        <v>1606190</v>
      </c>
      <c r="F53" s="37">
        <v>2936188</v>
      </c>
      <c r="G53" s="37">
        <v>2936188</v>
      </c>
      <c r="H53" s="5"/>
    </row>
    <row r="54" spans="1:8" ht="14.25" customHeight="1" x14ac:dyDescent="0.2">
      <c r="A54" s="35">
        <v>53</v>
      </c>
      <c r="B54" s="36" t="s">
        <v>141</v>
      </c>
      <c r="C54" s="35">
        <v>237</v>
      </c>
      <c r="D54" s="83">
        <f>D55+D56</f>
        <v>187793</v>
      </c>
      <c r="E54" s="83">
        <f>E55+E56</f>
        <v>191765</v>
      </c>
      <c r="F54" s="37">
        <v>528324</v>
      </c>
      <c r="G54" s="37">
        <v>528324</v>
      </c>
      <c r="H54" s="5"/>
    </row>
    <row r="55" spans="1:8" ht="15" customHeight="1" x14ac:dyDescent="0.2">
      <c r="A55" s="35">
        <v>530</v>
      </c>
      <c r="B55" s="36" t="s">
        <v>22</v>
      </c>
      <c r="C55" s="35">
        <v>238</v>
      </c>
      <c r="D55" s="83">
        <v>187793</v>
      </c>
      <c r="E55" s="83">
        <v>191765</v>
      </c>
      <c r="F55" s="37">
        <v>528324</v>
      </c>
      <c r="G55" s="37">
        <v>528324</v>
      </c>
      <c r="H55" s="5"/>
    </row>
    <row r="56" spans="1:8" ht="16.5" customHeight="1" x14ac:dyDescent="0.2">
      <c r="A56" s="35" t="s">
        <v>83</v>
      </c>
      <c r="B56" s="36" t="s">
        <v>23</v>
      </c>
      <c r="C56" s="35">
        <v>239</v>
      </c>
      <c r="D56" s="83"/>
      <c r="E56" s="83"/>
      <c r="F56" s="37"/>
      <c r="G56" s="37"/>
      <c r="H56" s="5"/>
    </row>
    <row r="57" spans="1:8" ht="22.5" x14ac:dyDescent="0.2">
      <c r="A57" s="35">
        <v>54</v>
      </c>
      <c r="B57" s="73" t="s">
        <v>142</v>
      </c>
      <c r="C57" s="35">
        <v>240</v>
      </c>
      <c r="D57" s="83">
        <f>SUM(D58:D62)</f>
        <v>861791</v>
      </c>
      <c r="E57" s="83">
        <f>SUM(E58:E62)</f>
        <v>766079</v>
      </c>
      <c r="F57" s="37">
        <v>1234273</v>
      </c>
      <c r="G57" s="37">
        <v>1234273</v>
      </c>
      <c r="H57" s="5"/>
    </row>
    <row r="58" spans="1:8" x14ac:dyDescent="0.2">
      <c r="A58" s="35">
        <v>540</v>
      </c>
      <c r="B58" s="36" t="s">
        <v>24</v>
      </c>
      <c r="C58" s="35">
        <v>241</v>
      </c>
      <c r="D58" s="83">
        <v>363824</v>
      </c>
      <c r="E58" s="83">
        <v>302008</v>
      </c>
      <c r="F58" s="37">
        <v>466959</v>
      </c>
      <c r="G58" s="37">
        <v>466959</v>
      </c>
      <c r="H58" s="5"/>
    </row>
    <row r="59" spans="1:8" x14ac:dyDescent="0.2">
      <c r="A59" s="35">
        <v>541</v>
      </c>
      <c r="B59" s="36" t="s">
        <v>25</v>
      </c>
      <c r="C59" s="35">
        <v>242</v>
      </c>
      <c r="D59" s="83">
        <v>2790</v>
      </c>
      <c r="E59" s="83">
        <v>6128</v>
      </c>
      <c r="F59" s="37">
        <v>7863</v>
      </c>
      <c r="G59" s="37">
        <v>7863</v>
      </c>
      <c r="H59" s="5"/>
    </row>
    <row r="60" spans="1:8" ht="23.25" customHeight="1" x14ac:dyDescent="0.2">
      <c r="A60" s="35" t="s">
        <v>84</v>
      </c>
      <c r="B60" s="36" t="s">
        <v>26</v>
      </c>
      <c r="C60" s="35">
        <v>243</v>
      </c>
      <c r="D60" s="83">
        <v>36357</v>
      </c>
      <c r="E60" s="83">
        <v>39971</v>
      </c>
      <c r="F60" s="37">
        <v>630</v>
      </c>
      <c r="G60" s="37">
        <v>630</v>
      </c>
      <c r="H60" s="5"/>
    </row>
    <row r="61" spans="1:8" ht="40.5" customHeight="1" x14ac:dyDescent="0.2">
      <c r="A61" s="35" t="s">
        <v>85</v>
      </c>
      <c r="B61" s="36" t="s">
        <v>27</v>
      </c>
      <c r="C61" s="35">
        <v>244</v>
      </c>
      <c r="D61" s="83">
        <v>326831</v>
      </c>
      <c r="E61" s="83">
        <v>293724</v>
      </c>
      <c r="F61" s="37">
        <v>629582</v>
      </c>
      <c r="G61" s="37">
        <v>629582</v>
      </c>
      <c r="H61" s="5"/>
    </row>
    <row r="62" spans="1:8" ht="15.75" customHeight="1" x14ac:dyDescent="0.2">
      <c r="A62" s="35">
        <v>546</v>
      </c>
      <c r="B62" s="36" t="s">
        <v>28</v>
      </c>
      <c r="C62" s="35">
        <v>245</v>
      </c>
      <c r="D62" s="83">
        <v>131989</v>
      </c>
      <c r="E62" s="83">
        <v>124248</v>
      </c>
      <c r="F62" s="37">
        <v>129239</v>
      </c>
      <c r="G62" s="37">
        <v>129239</v>
      </c>
      <c r="H62" s="5"/>
    </row>
    <row r="63" spans="1:8" ht="18.75" customHeight="1" x14ac:dyDescent="0.2">
      <c r="A63" s="35">
        <v>55</v>
      </c>
      <c r="B63" s="36" t="s">
        <v>168</v>
      </c>
      <c r="C63" s="35">
        <v>246</v>
      </c>
      <c r="D63" s="83">
        <f>D64+D65</f>
        <v>678605</v>
      </c>
      <c r="E63" s="83">
        <f>E64+E65</f>
        <v>648346</v>
      </c>
      <c r="F63" s="37">
        <v>1173591</v>
      </c>
      <c r="G63" s="37">
        <v>1173591</v>
      </c>
      <c r="H63" s="5"/>
    </row>
    <row r="64" spans="1:8" x14ac:dyDescent="0.2">
      <c r="A64" s="35">
        <v>550</v>
      </c>
      <c r="B64" s="36" t="s">
        <v>29</v>
      </c>
      <c r="C64" s="35">
        <v>247</v>
      </c>
      <c r="D64" s="83">
        <v>666890</v>
      </c>
      <c r="E64" s="83">
        <v>635528</v>
      </c>
      <c r="F64" s="37">
        <v>1151903</v>
      </c>
      <c r="G64" s="37">
        <v>1151903</v>
      </c>
      <c r="H64" s="5"/>
    </row>
    <row r="65" spans="1:8" ht="23.25" customHeight="1" x14ac:dyDescent="0.2">
      <c r="A65" s="35" t="s">
        <v>143</v>
      </c>
      <c r="B65" s="36" t="s">
        <v>30</v>
      </c>
      <c r="C65" s="35">
        <v>248</v>
      </c>
      <c r="D65" s="83">
        <v>11715</v>
      </c>
      <c r="E65" s="83">
        <v>12818</v>
      </c>
      <c r="F65" s="37">
        <v>21688</v>
      </c>
      <c r="G65" s="37">
        <v>21688</v>
      </c>
      <c r="H65" s="5"/>
    </row>
    <row r="66" spans="1:8" ht="17.25" customHeight="1" x14ac:dyDescent="0.2">
      <c r="A66" s="38"/>
      <c r="B66" s="74" t="s">
        <v>31</v>
      </c>
      <c r="C66" s="35">
        <v>249</v>
      </c>
      <c r="D66" s="84">
        <f>SUM(D18-D30)</f>
        <v>4868188</v>
      </c>
      <c r="E66" s="84">
        <f>SUM(E18-E30)</f>
        <v>4799927</v>
      </c>
      <c r="F66" s="55">
        <f t="shared" ref="F66:G66" si="0">SUM(F18-F30)</f>
        <v>-6537583</v>
      </c>
      <c r="G66" s="55">
        <f t="shared" si="0"/>
        <v>-6537583</v>
      </c>
      <c r="H66" s="5"/>
    </row>
    <row r="67" spans="1:8" ht="14.25" customHeight="1" x14ac:dyDescent="0.2">
      <c r="A67" s="27"/>
      <c r="B67" s="75" t="s">
        <v>32</v>
      </c>
      <c r="C67" s="56">
        <v>250</v>
      </c>
      <c r="D67" s="85"/>
      <c r="E67" s="84"/>
      <c r="F67" s="39"/>
      <c r="G67" s="39"/>
      <c r="H67" s="5"/>
    </row>
    <row r="68" spans="1:8" ht="15.75" customHeight="1" x14ac:dyDescent="0.2">
      <c r="A68" s="93">
        <v>66</v>
      </c>
      <c r="B68" s="79" t="s">
        <v>108</v>
      </c>
      <c r="C68" s="28"/>
      <c r="D68" s="49"/>
      <c r="E68" s="86"/>
      <c r="F68" s="40"/>
      <c r="G68" s="40"/>
      <c r="H68" s="5"/>
    </row>
    <row r="69" spans="1:8" ht="12.75" customHeight="1" x14ac:dyDescent="0.2">
      <c r="A69" s="94"/>
      <c r="B69" s="80" t="s">
        <v>144</v>
      </c>
      <c r="C69" s="57">
        <v>251</v>
      </c>
      <c r="D69" s="50">
        <f>SUM(D70:D73)</f>
        <v>236441</v>
      </c>
      <c r="E69" s="87">
        <f>SUM(E70:E73)</f>
        <v>577800</v>
      </c>
      <c r="F69" s="34">
        <v>869150</v>
      </c>
      <c r="G69" s="34">
        <v>869150</v>
      </c>
      <c r="H69" s="5"/>
    </row>
    <row r="70" spans="1:8" x14ac:dyDescent="0.2">
      <c r="A70" s="32" t="s">
        <v>86</v>
      </c>
      <c r="B70" s="31" t="s">
        <v>33</v>
      </c>
      <c r="C70" s="35">
        <v>252</v>
      </c>
      <c r="D70" s="50">
        <v>16553</v>
      </c>
      <c r="E70" s="50">
        <v>22919</v>
      </c>
      <c r="F70" s="34"/>
      <c r="G70" s="34"/>
      <c r="H70" s="5"/>
    </row>
    <row r="71" spans="1:8" x14ac:dyDescent="0.2">
      <c r="A71" s="35">
        <v>662</v>
      </c>
      <c r="B71" s="36" t="s">
        <v>34</v>
      </c>
      <c r="C71" s="35">
        <v>253</v>
      </c>
      <c r="D71" s="83">
        <v>172352</v>
      </c>
      <c r="E71" s="83">
        <v>193392</v>
      </c>
      <c r="F71" s="37">
        <v>827553</v>
      </c>
      <c r="G71" s="37">
        <v>827553</v>
      </c>
      <c r="H71" s="5"/>
    </row>
    <row r="72" spans="1:8" x14ac:dyDescent="0.2">
      <c r="A72" s="35">
        <v>663</v>
      </c>
      <c r="B72" s="36" t="s">
        <v>35</v>
      </c>
      <c r="C72" s="35">
        <v>254</v>
      </c>
      <c r="D72" s="83">
        <v>47499</v>
      </c>
      <c r="E72" s="83">
        <v>361181</v>
      </c>
      <c r="F72" s="37">
        <v>40302</v>
      </c>
      <c r="G72" s="37">
        <v>40302</v>
      </c>
      <c r="H72" s="5"/>
    </row>
    <row r="73" spans="1:8" ht="22.5" x14ac:dyDescent="0.2">
      <c r="A73" s="35" t="s">
        <v>109</v>
      </c>
      <c r="B73" s="36" t="s">
        <v>36</v>
      </c>
      <c r="C73" s="35">
        <v>255</v>
      </c>
      <c r="D73" s="83">
        <v>37</v>
      </c>
      <c r="E73" s="83">
        <v>308</v>
      </c>
      <c r="F73" s="37">
        <v>1295</v>
      </c>
      <c r="G73" s="37">
        <v>1295</v>
      </c>
      <c r="H73" s="5"/>
    </row>
    <row r="74" spans="1:8" x14ac:dyDescent="0.2">
      <c r="A74" s="35">
        <v>56</v>
      </c>
      <c r="B74" s="73" t="s">
        <v>145</v>
      </c>
      <c r="C74" s="35">
        <v>256</v>
      </c>
      <c r="D74" s="83">
        <f>SUM(D75:D78)</f>
        <v>5</v>
      </c>
      <c r="E74" s="83">
        <f>SUM(E75:E78)</f>
        <v>76784</v>
      </c>
      <c r="F74" s="37">
        <v>100129</v>
      </c>
      <c r="G74" s="37">
        <v>100129</v>
      </c>
      <c r="H74" s="5"/>
    </row>
    <row r="75" spans="1:8" ht="29.25" customHeight="1" x14ac:dyDescent="0.2">
      <c r="A75" s="35" t="s">
        <v>111</v>
      </c>
      <c r="B75" s="36" t="s">
        <v>37</v>
      </c>
      <c r="C75" s="35">
        <v>257</v>
      </c>
      <c r="D75" s="83"/>
      <c r="E75" s="83"/>
      <c r="F75" s="37"/>
      <c r="G75" s="37"/>
      <c r="H75" s="5"/>
    </row>
    <row r="76" spans="1:8" x14ac:dyDescent="0.2">
      <c r="A76" s="35">
        <v>562</v>
      </c>
      <c r="B76" s="36" t="s">
        <v>38</v>
      </c>
      <c r="C76" s="35">
        <v>258</v>
      </c>
      <c r="D76" s="83"/>
      <c r="E76" s="83"/>
      <c r="F76" s="37"/>
      <c r="G76" s="37"/>
      <c r="H76" s="5"/>
    </row>
    <row r="77" spans="1:8" x14ac:dyDescent="0.2">
      <c r="A77" s="35">
        <v>563</v>
      </c>
      <c r="B77" s="36" t="s">
        <v>39</v>
      </c>
      <c r="C77" s="35">
        <v>259</v>
      </c>
      <c r="D77" s="83">
        <v>5</v>
      </c>
      <c r="E77" s="83">
        <v>76784</v>
      </c>
      <c r="F77" s="37">
        <v>100129</v>
      </c>
      <c r="G77" s="37">
        <v>100129</v>
      </c>
      <c r="H77" s="5"/>
    </row>
    <row r="78" spans="1:8" ht="22.5" x14ac:dyDescent="0.2">
      <c r="A78" s="35" t="s">
        <v>110</v>
      </c>
      <c r="B78" s="36" t="s">
        <v>40</v>
      </c>
      <c r="C78" s="35">
        <v>260</v>
      </c>
      <c r="D78" s="83"/>
      <c r="E78" s="83"/>
      <c r="F78" s="37"/>
      <c r="G78" s="37"/>
      <c r="H78" s="5"/>
    </row>
    <row r="79" spans="1:8" ht="18" customHeight="1" x14ac:dyDescent="0.2">
      <c r="A79" s="38"/>
      <c r="B79" s="74" t="s">
        <v>147</v>
      </c>
      <c r="C79" s="35">
        <v>261</v>
      </c>
      <c r="D79" s="83">
        <f>D66+D69-D74</f>
        <v>5104624</v>
      </c>
      <c r="E79" s="83">
        <f>SUM(E66+E69-E74)</f>
        <v>5300943</v>
      </c>
      <c r="F79" s="37">
        <v>7804786</v>
      </c>
      <c r="G79" s="37">
        <v>7804786</v>
      </c>
      <c r="H79" s="5"/>
    </row>
    <row r="80" spans="1:8" ht="17.25" customHeight="1" x14ac:dyDescent="0.2">
      <c r="A80" s="27"/>
      <c r="B80" s="75" t="s">
        <v>148</v>
      </c>
      <c r="C80" s="56">
        <v>262</v>
      </c>
      <c r="D80" s="49"/>
      <c r="E80" s="49"/>
      <c r="F80" s="40"/>
      <c r="G80" s="40"/>
      <c r="H80" s="5"/>
    </row>
    <row r="81" spans="1:9" ht="16.5" customHeight="1" x14ac:dyDescent="0.2">
      <c r="A81" s="93">
        <v>67</v>
      </c>
      <c r="B81" s="79" t="s">
        <v>112</v>
      </c>
      <c r="C81" s="28"/>
      <c r="D81" s="49"/>
      <c r="E81" s="86"/>
      <c r="F81" s="40"/>
      <c r="G81" s="40"/>
      <c r="H81" s="5"/>
    </row>
    <row r="82" spans="1:9" ht="12.75" customHeight="1" x14ac:dyDescent="0.2">
      <c r="A82" s="94"/>
      <c r="B82" s="80" t="s">
        <v>146</v>
      </c>
      <c r="C82" s="57">
        <v>263</v>
      </c>
      <c r="D82" s="50">
        <f>D83+D84+D85+D86</f>
        <v>3558</v>
      </c>
      <c r="E82" s="50">
        <f>E83+E84+E85+E86</f>
        <v>1560</v>
      </c>
      <c r="F82" s="34">
        <v>27040</v>
      </c>
      <c r="G82" s="34">
        <v>27040</v>
      </c>
      <c r="H82" s="5"/>
    </row>
    <row r="83" spans="1:9" ht="33" customHeight="1" x14ac:dyDescent="0.2">
      <c r="A83" s="32" t="s">
        <v>87</v>
      </c>
      <c r="B83" s="31" t="s">
        <v>169</v>
      </c>
      <c r="C83" s="57">
        <v>264</v>
      </c>
      <c r="D83" s="50">
        <v>200</v>
      </c>
      <c r="E83" s="50"/>
      <c r="F83" s="34">
        <v>1305</v>
      </c>
      <c r="G83" s="34">
        <v>1305</v>
      </c>
      <c r="H83" s="5"/>
    </row>
    <row r="84" spans="1:9" ht="21.75" customHeight="1" x14ac:dyDescent="0.2">
      <c r="A84" s="35">
        <v>672</v>
      </c>
      <c r="B84" s="36" t="s">
        <v>41</v>
      </c>
      <c r="C84" s="35">
        <v>265</v>
      </c>
      <c r="D84" s="83"/>
      <c r="E84" s="83"/>
      <c r="F84" s="37"/>
      <c r="G84" s="37"/>
      <c r="H84" s="5"/>
    </row>
    <row r="85" spans="1:9" ht="21" customHeight="1" x14ac:dyDescent="0.2">
      <c r="A85" s="35">
        <v>676</v>
      </c>
      <c r="B85" s="36" t="s">
        <v>42</v>
      </c>
      <c r="C85" s="35">
        <v>266</v>
      </c>
      <c r="D85" s="83"/>
      <c r="E85" s="83"/>
      <c r="F85" s="37"/>
      <c r="G85" s="37"/>
      <c r="H85" s="5"/>
    </row>
    <row r="86" spans="1:9" ht="45" x14ac:dyDescent="0.2">
      <c r="A86" s="35" t="s">
        <v>88</v>
      </c>
      <c r="B86" s="36" t="s">
        <v>43</v>
      </c>
      <c r="C86" s="35">
        <v>267</v>
      </c>
      <c r="D86" s="83">
        <v>3358</v>
      </c>
      <c r="E86" s="83">
        <v>1560</v>
      </c>
      <c r="F86" s="37">
        <v>25735</v>
      </c>
      <c r="G86" s="37">
        <v>25735</v>
      </c>
      <c r="H86" s="5"/>
    </row>
    <row r="87" spans="1:9" ht="15" customHeight="1" x14ac:dyDescent="0.2">
      <c r="A87" s="35">
        <v>57</v>
      </c>
      <c r="B87" s="73" t="s">
        <v>149</v>
      </c>
      <c r="C87" s="35">
        <v>268</v>
      </c>
      <c r="D87" s="83">
        <f>SUM(D88:D91)</f>
        <v>54052</v>
      </c>
      <c r="E87" s="83">
        <f>SUM(E88:E91)</f>
        <v>62024</v>
      </c>
      <c r="F87" s="37">
        <v>36251</v>
      </c>
      <c r="G87" s="37">
        <v>36251</v>
      </c>
      <c r="H87" s="5"/>
    </row>
    <row r="88" spans="1:9" ht="35.25" customHeight="1" x14ac:dyDescent="0.2">
      <c r="A88" s="35" t="s">
        <v>89</v>
      </c>
      <c r="B88" s="36" t="s">
        <v>170</v>
      </c>
      <c r="C88" s="35">
        <v>269</v>
      </c>
      <c r="D88" s="83"/>
      <c r="E88" s="83">
        <v>2958</v>
      </c>
      <c r="F88" s="37">
        <v>226</v>
      </c>
      <c r="G88" s="37">
        <v>226</v>
      </c>
      <c r="H88" s="5"/>
    </row>
    <row r="89" spans="1:9" ht="18" customHeight="1" x14ac:dyDescent="0.2">
      <c r="A89" s="35">
        <v>572</v>
      </c>
      <c r="B89" s="36" t="s">
        <v>44</v>
      </c>
      <c r="C89" s="35">
        <v>270</v>
      </c>
      <c r="D89" s="83">
        <v>7027</v>
      </c>
      <c r="E89" s="83">
        <v>9467</v>
      </c>
      <c r="F89" s="37"/>
      <c r="G89" s="37"/>
      <c r="H89" s="5"/>
    </row>
    <row r="90" spans="1:9" ht="15.75" customHeight="1" x14ac:dyDescent="0.2">
      <c r="A90" s="35">
        <v>575</v>
      </c>
      <c r="B90" s="36" t="s">
        <v>45</v>
      </c>
      <c r="C90" s="35">
        <v>271</v>
      </c>
      <c r="D90" s="83"/>
      <c r="E90" s="83"/>
      <c r="F90" s="37"/>
      <c r="G90" s="37"/>
      <c r="H90" s="5"/>
    </row>
    <row r="91" spans="1:9" ht="33.75" x14ac:dyDescent="0.2">
      <c r="A91" s="35" t="s">
        <v>113</v>
      </c>
      <c r="B91" s="36" t="s">
        <v>46</v>
      </c>
      <c r="C91" s="35">
        <v>272</v>
      </c>
      <c r="D91" s="83">
        <v>47025</v>
      </c>
      <c r="E91" s="83">
        <v>49599</v>
      </c>
      <c r="F91" s="37">
        <v>29818</v>
      </c>
      <c r="G91" s="37">
        <v>29818</v>
      </c>
      <c r="H91" s="5"/>
    </row>
    <row r="92" spans="1:9" x14ac:dyDescent="0.2">
      <c r="A92" s="38"/>
      <c r="B92" s="74" t="s">
        <v>150</v>
      </c>
      <c r="C92" s="35">
        <v>273</v>
      </c>
      <c r="D92" s="83"/>
      <c r="E92" s="83"/>
      <c r="F92" s="37"/>
      <c r="G92" s="37"/>
      <c r="H92" s="5"/>
    </row>
    <row r="93" spans="1:9" ht="29.25" customHeight="1" x14ac:dyDescent="0.2">
      <c r="A93" s="39"/>
      <c r="B93" s="75" t="s">
        <v>151</v>
      </c>
      <c r="C93" s="58">
        <v>274</v>
      </c>
      <c r="D93" s="49">
        <f>D87-D82</f>
        <v>50494</v>
      </c>
      <c r="E93" s="49">
        <f>E87-E82</f>
        <v>60464</v>
      </c>
      <c r="F93" s="40"/>
      <c r="G93" s="40"/>
      <c r="H93" s="5"/>
    </row>
    <row r="94" spans="1:9" ht="16.5" customHeight="1" x14ac:dyDescent="0.2">
      <c r="A94" s="97">
        <v>68</v>
      </c>
      <c r="B94" s="71" t="s">
        <v>114</v>
      </c>
      <c r="C94" s="28"/>
      <c r="D94" s="49"/>
      <c r="E94" s="49"/>
      <c r="F94" s="70"/>
      <c r="G94" s="37"/>
      <c r="H94" s="42"/>
      <c r="I94" s="23"/>
    </row>
    <row r="95" spans="1:9" ht="14.25" customHeight="1" x14ac:dyDescent="0.2">
      <c r="A95" s="98"/>
      <c r="B95" s="72" t="s">
        <v>152</v>
      </c>
      <c r="C95" s="59">
        <v>275</v>
      </c>
      <c r="D95" s="50">
        <f>SUM(D96:D98)</f>
        <v>0</v>
      </c>
      <c r="E95" s="50">
        <f>SUM(E96:E98)</f>
        <v>0</v>
      </c>
      <c r="F95" s="70"/>
      <c r="G95" s="37"/>
      <c r="H95" s="42"/>
      <c r="I95" s="23"/>
    </row>
    <row r="96" spans="1:9" ht="36.75" customHeight="1" x14ac:dyDescent="0.2">
      <c r="A96" s="32" t="s">
        <v>115</v>
      </c>
      <c r="B96" s="31" t="s">
        <v>171</v>
      </c>
      <c r="C96" s="59">
        <v>276</v>
      </c>
      <c r="D96" s="50"/>
      <c r="E96" s="50"/>
      <c r="F96" s="34"/>
      <c r="G96" s="34"/>
      <c r="H96" s="5"/>
    </row>
    <row r="97" spans="1:8" ht="34.5" customHeight="1" x14ac:dyDescent="0.2">
      <c r="A97" s="35">
        <v>683</v>
      </c>
      <c r="B97" s="36" t="s">
        <v>47</v>
      </c>
      <c r="C97" s="35">
        <v>277</v>
      </c>
      <c r="D97" s="83"/>
      <c r="E97" s="83"/>
      <c r="F97" s="37"/>
      <c r="G97" s="37"/>
      <c r="H97" s="5"/>
    </row>
    <row r="98" spans="1:8" x14ac:dyDescent="0.2">
      <c r="A98" s="35" t="s">
        <v>90</v>
      </c>
      <c r="B98" s="36" t="s">
        <v>48</v>
      </c>
      <c r="C98" s="35">
        <v>278</v>
      </c>
      <c r="D98" s="83"/>
      <c r="E98" s="83"/>
      <c r="F98" s="37"/>
      <c r="G98" s="37"/>
      <c r="H98" s="5"/>
    </row>
    <row r="99" spans="1:8" x14ac:dyDescent="0.2">
      <c r="A99" s="35">
        <v>58</v>
      </c>
      <c r="B99" s="73" t="s">
        <v>153</v>
      </c>
      <c r="C99" s="35">
        <v>279</v>
      </c>
      <c r="D99" s="83">
        <f>SUM(D100:D102)</f>
        <v>0</v>
      </c>
      <c r="E99" s="83">
        <f>SUM(E100:E102)</f>
        <v>0</v>
      </c>
      <c r="F99" s="37"/>
      <c r="G99" s="37"/>
      <c r="H99" s="5"/>
    </row>
    <row r="100" spans="1:8" ht="27" customHeight="1" x14ac:dyDescent="0.2">
      <c r="A100" s="35" t="s">
        <v>91</v>
      </c>
      <c r="B100" s="36" t="s">
        <v>49</v>
      </c>
      <c r="C100" s="35">
        <v>280</v>
      </c>
      <c r="D100" s="83"/>
      <c r="E100" s="83"/>
      <c r="F100" s="37"/>
      <c r="G100" s="37"/>
      <c r="H100" s="5"/>
    </row>
    <row r="101" spans="1:8" ht="27.75" customHeight="1" x14ac:dyDescent="0.2">
      <c r="A101" s="35">
        <v>583</v>
      </c>
      <c r="B101" s="36" t="s">
        <v>50</v>
      </c>
      <c r="C101" s="35">
        <v>281</v>
      </c>
      <c r="D101" s="83"/>
      <c r="E101" s="83"/>
      <c r="F101" s="37"/>
      <c r="G101" s="37"/>
      <c r="H101" s="5"/>
    </row>
    <row r="102" spans="1:8" ht="22.5" customHeight="1" x14ac:dyDescent="0.2">
      <c r="A102" s="35" t="s">
        <v>92</v>
      </c>
      <c r="B102" s="36" t="s">
        <v>51</v>
      </c>
      <c r="C102" s="35">
        <v>282</v>
      </c>
      <c r="D102" s="83"/>
      <c r="E102" s="83"/>
      <c r="F102" s="37"/>
      <c r="G102" s="37"/>
      <c r="H102" s="5"/>
    </row>
    <row r="103" spans="1:8" ht="27" customHeight="1" x14ac:dyDescent="0.2">
      <c r="A103" s="38"/>
      <c r="B103" s="74" t="s">
        <v>154</v>
      </c>
      <c r="C103" s="35">
        <v>283</v>
      </c>
      <c r="D103" s="83"/>
      <c r="E103" s="83"/>
      <c r="F103" s="37"/>
      <c r="G103" s="37"/>
      <c r="H103" s="5"/>
    </row>
    <row r="104" spans="1:8" ht="24" customHeight="1" x14ac:dyDescent="0.2">
      <c r="A104" s="38"/>
      <c r="B104" s="74" t="s">
        <v>155</v>
      </c>
      <c r="C104" s="35">
        <v>284</v>
      </c>
      <c r="D104" s="83">
        <f>SUM(D99-D95)</f>
        <v>0</v>
      </c>
      <c r="E104" s="83">
        <f>SUM(E99-E95)</f>
        <v>0</v>
      </c>
      <c r="F104" s="37"/>
      <c r="G104" s="37"/>
      <c r="H104" s="5"/>
    </row>
    <row r="105" spans="1:8" ht="16.5" customHeight="1" x14ac:dyDescent="0.2">
      <c r="A105" s="35">
        <v>690</v>
      </c>
      <c r="B105" s="73" t="s">
        <v>93</v>
      </c>
      <c r="C105" s="35">
        <v>285</v>
      </c>
      <c r="D105" s="83"/>
      <c r="E105" s="83"/>
      <c r="F105" s="37"/>
      <c r="G105" s="37"/>
      <c r="H105" s="5"/>
    </row>
    <row r="106" spans="1:8" ht="14.25" customHeight="1" x14ac:dyDescent="0.2">
      <c r="A106" s="35">
        <v>590</v>
      </c>
      <c r="B106" s="73" t="s">
        <v>94</v>
      </c>
      <c r="C106" s="35">
        <v>286</v>
      </c>
      <c r="D106" s="83"/>
      <c r="E106" s="83"/>
      <c r="F106" s="37"/>
      <c r="G106" s="37"/>
      <c r="H106" s="5"/>
    </row>
    <row r="107" spans="1:8" ht="27" customHeight="1" x14ac:dyDescent="0.2">
      <c r="A107" s="35">
        <v>691.69200000000001</v>
      </c>
      <c r="B107" s="36" t="s">
        <v>172</v>
      </c>
      <c r="C107" s="35">
        <v>287</v>
      </c>
      <c r="D107" s="83"/>
      <c r="E107" s="83"/>
      <c r="F107" s="37"/>
      <c r="G107" s="37"/>
      <c r="H107" s="5"/>
    </row>
    <row r="108" spans="1:8" ht="28.5" customHeight="1" x14ac:dyDescent="0.2">
      <c r="A108" s="41">
        <v>591.59199999999998</v>
      </c>
      <c r="B108" s="28" t="s">
        <v>173</v>
      </c>
      <c r="C108" s="56">
        <v>288</v>
      </c>
      <c r="D108" s="49"/>
      <c r="E108" s="49"/>
      <c r="F108" s="40"/>
      <c r="G108" s="40"/>
      <c r="H108" s="5"/>
    </row>
    <row r="109" spans="1:8" ht="20.25" customHeight="1" x14ac:dyDescent="0.2">
      <c r="A109" s="99"/>
      <c r="B109" s="79" t="s">
        <v>116</v>
      </c>
      <c r="C109" s="28"/>
      <c r="D109" s="49"/>
      <c r="E109" s="49"/>
      <c r="F109" s="60"/>
      <c r="G109" s="40"/>
      <c r="H109" s="5"/>
    </row>
    <row r="110" spans="1:8" ht="11.25" customHeight="1" x14ac:dyDescent="0.2">
      <c r="A110" s="100"/>
      <c r="B110" s="76" t="s">
        <v>156</v>
      </c>
      <c r="C110" s="57">
        <v>289</v>
      </c>
      <c r="D110" s="50">
        <f>SUM(D79+D92+D103+D105+D107-D80-D93-D104-D106-D108)</f>
        <v>5054130</v>
      </c>
      <c r="E110" s="50">
        <f>SUM(E79+E92+E103+E105+E107-E80-E93-E104-E106-E108)</f>
        <v>5240479</v>
      </c>
      <c r="F110" s="63">
        <v>7804786</v>
      </c>
      <c r="G110" s="43">
        <v>7804786</v>
      </c>
      <c r="H110" s="5"/>
    </row>
    <row r="111" spans="1:8" ht="18" customHeight="1" x14ac:dyDescent="0.2">
      <c r="A111" s="44"/>
      <c r="B111" s="77" t="s">
        <v>157</v>
      </c>
      <c r="C111" s="56">
        <v>290</v>
      </c>
      <c r="D111" s="88"/>
      <c r="E111" s="88"/>
      <c r="F111" s="45"/>
      <c r="G111" s="45"/>
      <c r="H111" s="5"/>
    </row>
    <row r="112" spans="1:8" x14ac:dyDescent="0.2">
      <c r="A112" s="93">
        <v>721</v>
      </c>
      <c r="B112" s="79" t="s">
        <v>117</v>
      </c>
      <c r="C112" s="28"/>
      <c r="D112" s="49"/>
      <c r="E112" s="49"/>
      <c r="F112" s="60"/>
      <c r="G112" s="40"/>
      <c r="H112" s="5"/>
    </row>
    <row r="113" spans="1:9" x14ac:dyDescent="0.2">
      <c r="A113" s="94"/>
      <c r="B113" s="61" t="s">
        <v>52</v>
      </c>
      <c r="C113" s="57">
        <v>291</v>
      </c>
      <c r="D113" s="50">
        <v>239740</v>
      </c>
      <c r="E113" s="50">
        <v>245089</v>
      </c>
      <c r="F113" s="62">
        <v>727218</v>
      </c>
      <c r="G113" s="34">
        <v>727218</v>
      </c>
      <c r="H113" s="5"/>
    </row>
    <row r="114" spans="1:9" x14ac:dyDescent="0.2">
      <c r="A114" s="32" t="s">
        <v>95</v>
      </c>
      <c r="B114" s="31" t="s">
        <v>53</v>
      </c>
      <c r="C114" s="57">
        <v>292</v>
      </c>
      <c r="D114" s="50"/>
      <c r="E114" s="50"/>
      <c r="F114" s="34"/>
      <c r="G114" s="34"/>
      <c r="H114" s="5"/>
    </row>
    <row r="115" spans="1:9" x14ac:dyDescent="0.2">
      <c r="A115" s="41" t="s">
        <v>95</v>
      </c>
      <c r="B115" s="28" t="s">
        <v>54</v>
      </c>
      <c r="C115" s="35">
        <v>293</v>
      </c>
      <c r="D115" s="49"/>
      <c r="E115" s="49"/>
      <c r="F115" s="40"/>
      <c r="G115" s="40"/>
      <c r="H115" s="5"/>
    </row>
    <row r="116" spans="1:9" ht="15.75" customHeight="1" x14ac:dyDescent="0.2">
      <c r="A116" s="99"/>
      <c r="B116" s="71" t="s">
        <v>118</v>
      </c>
      <c r="C116" s="28"/>
      <c r="D116" s="49"/>
      <c r="E116" s="49"/>
      <c r="F116" s="40"/>
      <c r="G116" s="40"/>
      <c r="H116" s="5"/>
    </row>
    <row r="117" spans="1:9" ht="12.75" customHeight="1" x14ac:dyDescent="0.2">
      <c r="A117" s="100"/>
      <c r="B117" s="78" t="s">
        <v>158</v>
      </c>
      <c r="C117" s="54">
        <v>294</v>
      </c>
      <c r="D117" s="50">
        <f>SUM(D110-D111-D113-D114+D115)</f>
        <v>4814390</v>
      </c>
      <c r="E117" s="50">
        <f>SUM(E110-E111-E113-E114+E115)</f>
        <v>4995390</v>
      </c>
      <c r="F117" s="43">
        <v>7068357</v>
      </c>
      <c r="G117" s="43">
        <v>7068357</v>
      </c>
      <c r="H117" s="5"/>
    </row>
    <row r="118" spans="1:9" ht="15" customHeight="1" x14ac:dyDescent="0.2">
      <c r="A118" s="44"/>
      <c r="B118" s="77" t="s">
        <v>159</v>
      </c>
      <c r="C118" s="56">
        <v>295</v>
      </c>
      <c r="D118" s="88"/>
      <c r="E118" s="88"/>
      <c r="F118" s="45"/>
      <c r="G118" s="45"/>
      <c r="H118" s="5"/>
    </row>
    <row r="119" spans="1:9" ht="20.25" customHeight="1" x14ac:dyDescent="0.2">
      <c r="A119" s="27"/>
      <c r="B119" s="79" t="s">
        <v>119</v>
      </c>
      <c r="C119" s="28"/>
      <c r="D119" s="49"/>
      <c r="E119" s="49"/>
      <c r="F119" s="60"/>
      <c r="G119" s="40"/>
      <c r="H119" s="5"/>
    </row>
    <row r="120" spans="1:9" ht="12.75" customHeight="1" x14ac:dyDescent="0.2">
      <c r="A120" s="30"/>
      <c r="B120" s="80" t="s">
        <v>160</v>
      </c>
      <c r="C120" s="57">
        <v>296</v>
      </c>
      <c r="D120" s="50">
        <f>SUM(D121:D126)</f>
        <v>0</v>
      </c>
      <c r="E120" s="50">
        <f>SUM(E121:E126)</f>
        <v>0</v>
      </c>
      <c r="F120" s="62"/>
      <c r="G120" s="34"/>
      <c r="H120" s="5"/>
      <c r="I120" s="23"/>
    </row>
    <row r="121" spans="1:9" ht="24.75" customHeight="1" x14ac:dyDescent="0.2">
      <c r="A121" s="30"/>
      <c r="B121" s="31" t="s">
        <v>55</v>
      </c>
      <c r="C121" s="57">
        <v>297</v>
      </c>
      <c r="D121" s="50"/>
      <c r="E121" s="50"/>
      <c r="F121" s="34"/>
      <c r="G121" s="34"/>
      <c r="H121" s="5"/>
    </row>
    <row r="122" spans="1:9" ht="17.25" customHeight="1" x14ac:dyDescent="0.2">
      <c r="A122" s="38"/>
      <c r="B122" s="36" t="s">
        <v>56</v>
      </c>
      <c r="C122" s="35">
        <v>298</v>
      </c>
      <c r="D122" s="83"/>
      <c r="E122" s="83"/>
      <c r="F122" s="37"/>
      <c r="G122" s="37"/>
      <c r="H122" s="5"/>
    </row>
    <row r="123" spans="1:9" ht="23.25" customHeight="1" x14ac:dyDescent="0.2">
      <c r="A123" s="38"/>
      <c r="B123" s="36" t="s">
        <v>57</v>
      </c>
      <c r="C123" s="35">
        <v>299</v>
      </c>
      <c r="D123" s="83"/>
      <c r="E123" s="83"/>
      <c r="F123" s="37"/>
      <c r="G123" s="37"/>
      <c r="H123" s="5"/>
    </row>
    <row r="124" spans="1:9" ht="18.75" customHeight="1" x14ac:dyDescent="0.2">
      <c r="A124" s="38"/>
      <c r="B124" s="36" t="s">
        <v>58</v>
      </c>
      <c r="C124" s="35">
        <v>300</v>
      </c>
      <c r="D124" s="83"/>
      <c r="E124" s="83"/>
      <c r="F124" s="37"/>
      <c r="G124" s="37"/>
      <c r="H124" s="5"/>
    </row>
    <row r="125" spans="1:9" x14ac:dyDescent="0.2">
      <c r="A125" s="38"/>
      <c r="B125" s="36" t="s">
        <v>59</v>
      </c>
      <c r="C125" s="35">
        <v>301</v>
      </c>
      <c r="D125" s="83"/>
      <c r="E125" s="83"/>
      <c r="F125" s="37"/>
      <c r="G125" s="37"/>
      <c r="H125" s="5"/>
    </row>
    <row r="126" spans="1:9" x14ac:dyDescent="0.2">
      <c r="A126" s="38"/>
      <c r="B126" s="36" t="s">
        <v>60</v>
      </c>
      <c r="C126" s="35">
        <v>302</v>
      </c>
      <c r="D126" s="83"/>
      <c r="E126" s="83"/>
      <c r="F126" s="37"/>
      <c r="G126" s="37"/>
      <c r="H126" s="5"/>
    </row>
    <row r="127" spans="1:9" ht="18" customHeight="1" x14ac:dyDescent="0.2">
      <c r="A127" s="38"/>
      <c r="B127" s="73" t="s">
        <v>161</v>
      </c>
      <c r="C127" s="35">
        <v>303</v>
      </c>
      <c r="D127" s="83">
        <f>SUM(D128:D132)</f>
        <v>0</v>
      </c>
      <c r="E127" s="83">
        <f>SUM(E128:E132)</f>
        <v>0</v>
      </c>
      <c r="F127" s="37"/>
      <c r="G127" s="37"/>
      <c r="H127" s="5"/>
    </row>
    <row r="128" spans="1:9" ht="14.25" customHeight="1" x14ac:dyDescent="0.2">
      <c r="A128" s="38"/>
      <c r="B128" s="36" t="s">
        <v>61</v>
      </c>
      <c r="C128" s="35">
        <v>304</v>
      </c>
      <c r="D128" s="83"/>
      <c r="E128" s="83"/>
      <c r="F128" s="37"/>
      <c r="G128" s="37"/>
      <c r="H128" s="5"/>
    </row>
    <row r="129" spans="1:8" ht="22.5" x14ac:dyDescent="0.2">
      <c r="A129" s="38"/>
      <c r="B129" s="36" t="s">
        <v>62</v>
      </c>
      <c r="C129" s="35">
        <v>305</v>
      </c>
      <c r="D129" s="83"/>
      <c r="E129" s="83"/>
      <c r="F129" s="37"/>
      <c r="G129" s="37"/>
      <c r="H129" s="5"/>
    </row>
    <row r="130" spans="1:8" ht="18" customHeight="1" x14ac:dyDescent="0.2">
      <c r="A130" s="38"/>
      <c r="B130" s="36" t="s">
        <v>63</v>
      </c>
      <c r="C130" s="35">
        <v>306</v>
      </c>
      <c r="D130" s="83"/>
      <c r="E130" s="83"/>
      <c r="F130" s="37"/>
      <c r="G130" s="37"/>
      <c r="H130" s="5"/>
    </row>
    <row r="131" spans="1:8" ht="17.25" customHeight="1" x14ac:dyDescent="0.2">
      <c r="A131" s="38"/>
      <c r="B131" s="36" t="s">
        <v>64</v>
      </c>
      <c r="C131" s="35">
        <v>307</v>
      </c>
      <c r="D131" s="83"/>
      <c r="E131" s="83"/>
      <c r="F131" s="37"/>
      <c r="G131" s="37"/>
      <c r="H131" s="5"/>
    </row>
    <row r="132" spans="1:8" ht="20.25" customHeight="1" x14ac:dyDescent="0.2">
      <c r="A132" s="38"/>
      <c r="B132" s="36" t="s">
        <v>65</v>
      </c>
      <c r="C132" s="35">
        <v>308</v>
      </c>
      <c r="D132" s="83"/>
      <c r="E132" s="83"/>
      <c r="F132" s="37"/>
      <c r="G132" s="37"/>
      <c r="H132" s="5"/>
    </row>
    <row r="133" spans="1:8" ht="21.75" customHeight="1" x14ac:dyDescent="0.2">
      <c r="A133" s="38"/>
      <c r="B133" s="74" t="s">
        <v>162</v>
      </c>
      <c r="C133" s="35">
        <v>309</v>
      </c>
      <c r="D133" s="83"/>
      <c r="E133" s="83"/>
      <c r="F133" s="37"/>
      <c r="G133" s="37"/>
      <c r="H133" s="5"/>
    </row>
    <row r="134" spans="1:8" ht="15.75" customHeight="1" x14ac:dyDescent="0.2">
      <c r="A134" s="38"/>
      <c r="B134" s="73" t="s">
        <v>96</v>
      </c>
      <c r="C134" s="35">
        <v>310</v>
      </c>
      <c r="D134" s="83"/>
      <c r="E134" s="83"/>
      <c r="F134" s="37"/>
      <c r="G134" s="37"/>
      <c r="H134" s="5"/>
    </row>
    <row r="135" spans="1:8" ht="25.5" customHeight="1" x14ac:dyDescent="0.2">
      <c r="A135" s="27"/>
      <c r="B135" s="75" t="s">
        <v>163</v>
      </c>
      <c r="C135" s="58">
        <v>311</v>
      </c>
      <c r="D135" s="49"/>
      <c r="E135" s="49"/>
      <c r="F135" s="46"/>
      <c r="G135" s="46"/>
      <c r="H135" s="5"/>
    </row>
    <row r="136" spans="1:8" ht="19.5" customHeight="1" x14ac:dyDescent="0.2">
      <c r="A136" s="27"/>
      <c r="B136" s="79" t="s">
        <v>120</v>
      </c>
      <c r="C136" s="28"/>
      <c r="D136" s="49"/>
      <c r="E136" s="49"/>
      <c r="F136" s="60"/>
      <c r="G136" s="40"/>
      <c r="H136" s="5"/>
    </row>
    <row r="137" spans="1:8" ht="15" customHeight="1" x14ac:dyDescent="0.2">
      <c r="A137" s="30"/>
      <c r="B137" s="80" t="s">
        <v>164</v>
      </c>
      <c r="C137" s="59">
        <v>312</v>
      </c>
      <c r="D137" s="50">
        <f>D117-D133</f>
        <v>4814390</v>
      </c>
      <c r="E137" s="50">
        <f>E117-E135</f>
        <v>4995390</v>
      </c>
      <c r="F137" s="64">
        <v>7068357</v>
      </c>
      <c r="G137" s="47">
        <v>7068357</v>
      </c>
      <c r="H137" s="5"/>
    </row>
    <row r="138" spans="1:8" ht="18" customHeight="1" x14ac:dyDescent="0.2">
      <c r="A138" s="30"/>
      <c r="B138" s="72" t="s">
        <v>165</v>
      </c>
      <c r="C138" s="59">
        <v>313</v>
      </c>
      <c r="D138" s="50"/>
      <c r="E138" s="50"/>
      <c r="F138" s="47"/>
      <c r="G138" s="47"/>
      <c r="H138" s="5"/>
    </row>
    <row r="139" spans="1:8" ht="17.25" customHeight="1" x14ac:dyDescent="0.2">
      <c r="A139" s="38"/>
      <c r="B139" s="36" t="s">
        <v>97</v>
      </c>
      <c r="C139" s="35">
        <v>314</v>
      </c>
      <c r="D139" s="83">
        <v>4739286</v>
      </c>
      <c r="E139" s="83">
        <v>4917462</v>
      </c>
      <c r="F139" s="37">
        <v>6959504</v>
      </c>
      <c r="G139" s="37">
        <v>6959504</v>
      </c>
      <c r="H139" s="5"/>
    </row>
    <row r="140" spans="1:8" ht="14.25" customHeight="1" x14ac:dyDescent="0.2">
      <c r="A140" s="38"/>
      <c r="B140" s="36" t="s">
        <v>98</v>
      </c>
      <c r="C140" s="35">
        <v>315</v>
      </c>
      <c r="D140" s="83">
        <v>75104</v>
      </c>
      <c r="E140" s="83">
        <v>77928</v>
      </c>
      <c r="F140" s="37">
        <v>108853</v>
      </c>
      <c r="G140" s="37">
        <v>108853</v>
      </c>
      <c r="H140" s="5"/>
    </row>
    <row r="141" spans="1:8" ht="15" customHeight="1" x14ac:dyDescent="0.2">
      <c r="A141" s="38"/>
      <c r="B141" s="36" t="s">
        <v>99</v>
      </c>
      <c r="C141" s="35">
        <v>316</v>
      </c>
      <c r="D141" s="83">
        <v>963</v>
      </c>
      <c r="E141" s="83">
        <v>1110</v>
      </c>
      <c r="F141" s="37">
        <v>2020</v>
      </c>
      <c r="G141" s="37">
        <v>2020</v>
      </c>
      <c r="H141" s="5"/>
    </row>
    <row r="142" spans="1:8" ht="16.5" customHeight="1" x14ac:dyDescent="0.2">
      <c r="A142" s="38"/>
      <c r="B142" s="36" t="s">
        <v>100</v>
      </c>
      <c r="C142" s="35">
        <v>317</v>
      </c>
      <c r="D142" s="83">
        <v>963</v>
      </c>
      <c r="E142" s="83">
        <v>1110</v>
      </c>
      <c r="F142" s="37">
        <v>2020</v>
      </c>
      <c r="G142" s="37">
        <v>2020</v>
      </c>
      <c r="H142" s="5"/>
    </row>
    <row r="143" spans="1:8" ht="14.25" customHeight="1" x14ac:dyDescent="0.2">
      <c r="A143" s="38"/>
      <c r="B143" s="36" t="s">
        <v>101</v>
      </c>
      <c r="C143" s="35">
        <v>318</v>
      </c>
      <c r="D143" s="89">
        <v>85</v>
      </c>
      <c r="E143" s="89">
        <v>85</v>
      </c>
      <c r="F143" s="48">
        <v>75</v>
      </c>
      <c r="G143" s="48">
        <v>75</v>
      </c>
      <c r="H143" s="5"/>
    </row>
    <row r="144" spans="1:8" ht="15.75" customHeight="1" x14ac:dyDescent="0.2">
      <c r="A144" s="38"/>
      <c r="B144" s="36" t="s">
        <v>102</v>
      </c>
      <c r="C144" s="35">
        <v>319</v>
      </c>
      <c r="D144" s="89">
        <v>86</v>
      </c>
      <c r="E144" s="89">
        <v>85</v>
      </c>
      <c r="F144" s="48">
        <v>65</v>
      </c>
      <c r="G144" s="48">
        <v>65</v>
      </c>
      <c r="H144" s="5"/>
    </row>
    <row r="145" spans="1:8" x14ac:dyDescent="0.2">
      <c r="A145" s="52"/>
      <c r="B145" s="90" t="s">
        <v>179</v>
      </c>
      <c r="C145" s="51" t="s">
        <v>181</v>
      </c>
      <c r="D145" s="53"/>
      <c r="E145" s="53"/>
      <c r="F145" s="5"/>
      <c r="G145" s="5"/>
      <c r="H145" s="5"/>
    </row>
    <row r="146" spans="1:8" ht="12.75" customHeight="1" x14ac:dyDescent="0.2">
      <c r="A146" s="95" t="s">
        <v>182</v>
      </c>
      <c r="B146" s="95"/>
      <c r="C146" s="95"/>
      <c r="D146" s="95"/>
      <c r="E146" s="95"/>
    </row>
    <row r="147" spans="1:8" x14ac:dyDescent="0.2">
      <c r="A147" s="18" t="s">
        <v>180</v>
      </c>
      <c r="B147" s="18" t="s">
        <v>184</v>
      </c>
      <c r="C147" s="18"/>
      <c r="D147" s="18"/>
      <c r="E147" s="18"/>
    </row>
    <row r="148" spans="1:8" x14ac:dyDescent="0.2">
      <c r="A148" s="20"/>
      <c r="B148" s="19"/>
      <c r="C148" s="19"/>
      <c r="D148" s="17"/>
      <c r="E148" s="17"/>
    </row>
    <row r="149" spans="1:8" ht="14.25" customHeight="1" x14ac:dyDescent="0.2">
      <c r="A149" s="16"/>
      <c r="B149" s="16"/>
      <c r="C149" s="16"/>
      <c r="D149" s="16"/>
      <c r="E149" s="16"/>
    </row>
  </sheetData>
  <mergeCells count="13">
    <mergeCell ref="A9:E9"/>
    <mergeCell ref="A10:E10"/>
    <mergeCell ref="A11:E11"/>
    <mergeCell ref="A68:A69"/>
    <mergeCell ref="A146:E146"/>
    <mergeCell ref="C14:C15"/>
    <mergeCell ref="B14:B15"/>
    <mergeCell ref="A14:A15"/>
    <mergeCell ref="A81:A82"/>
    <mergeCell ref="A94:A95"/>
    <mergeCell ref="A109:A110"/>
    <mergeCell ref="A112:A113"/>
    <mergeCell ref="A116:A117"/>
  </mergeCells>
  <phoneticPr fontId="1" type="noConversion"/>
  <pageMargins left="0.74803149606299213" right="0.74803149606299213" top="0.59055118110236227" bottom="0" header="0.51181102362204722" footer="0"/>
  <pageSetup paperSize="9" scale="77" orientation="portrait" r:id="rId1"/>
  <headerFooter alignWithMargins="0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Bilans uspjeha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Godisnji obracun</dc:title>
  <dc:creator>Milan Mladic</dc:creator>
  <cp:lastModifiedBy>user1</cp:lastModifiedBy>
  <cp:lastPrinted>2018-07-25T13:09:10Z</cp:lastPrinted>
  <dcterms:created xsi:type="dcterms:W3CDTF">2010-01-28T08:47:16Z</dcterms:created>
  <dcterms:modified xsi:type="dcterms:W3CDTF">2018-07-25T13:11:12Z</dcterms:modified>
</cp:coreProperties>
</file>