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120" windowWidth="15480" windowHeight="8700" activeTab="1"/>
  </bookViews>
  <sheets>
    <sheet name="Bilans stanja" sheetId="1" r:id="rId1"/>
    <sheet name="Bilans tokova gotovine" sheetId="3" r:id="rId2"/>
  </sheets>
  <calcPr calcId="152511"/>
</workbook>
</file>

<file path=xl/calcChain.xml><?xml version="1.0" encoding="utf-8"?>
<calcChain xmlns="http://schemas.openxmlformats.org/spreadsheetml/2006/main">
  <c r="C70" i="3" l="1"/>
  <c r="D65" i="3"/>
  <c r="C41" i="3" l="1"/>
  <c r="D54" i="3" l="1"/>
  <c r="D49" i="3"/>
  <c r="D41" i="3"/>
  <c r="D34" i="3"/>
  <c r="D22" i="3"/>
  <c r="D17" i="3"/>
  <c r="C17" i="3"/>
  <c r="C54" i="3"/>
  <c r="C49" i="3"/>
  <c r="D31" i="3" l="1"/>
  <c r="C61" i="3"/>
  <c r="C62" i="3"/>
  <c r="D62" i="3"/>
  <c r="D47" i="3"/>
  <c r="D64" i="3"/>
  <c r="D63" i="3"/>
  <c r="C34" i="3"/>
  <c r="C46" i="3" s="1"/>
  <c r="C47" i="3" l="1"/>
  <c r="C63" i="3"/>
  <c r="C22" i="3"/>
  <c r="C31" i="3" l="1"/>
  <c r="C64" i="3"/>
  <c r="C66" i="3" s="1"/>
  <c r="D70" i="3"/>
  <c r="G18" i="1"/>
  <c r="E18" i="1"/>
  <c r="D18" i="1"/>
  <c r="D17" i="1" s="1"/>
  <c r="F75" i="1"/>
  <c r="F76" i="1"/>
  <c r="F77" i="1"/>
  <c r="F78" i="1"/>
  <c r="F79" i="1"/>
  <c r="F74" i="1"/>
  <c r="F65" i="1"/>
  <c r="F66" i="1"/>
  <c r="F67" i="1"/>
  <c r="F68" i="1"/>
  <c r="F69" i="1"/>
  <c r="F70" i="1"/>
  <c r="F71" i="1"/>
  <c r="F72" i="1"/>
  <c r="F64" i="1"/>
  <c r="F54" i="1"/>
  <c r="F52" i="1" s="1"/>
  <c r="F55" i="1"/>
  <c r="F56" i="1"/>
  <c r="F57" i="1"/>
  <c r="F58" i="1"/>
  <c r="F59" i="1"/>
  <c r="F60" i="1"/>
  <c r="F61" i="1"/>
  <c r="F62" i="1"/>
  <c r="F53" i="1"/>
  <c r="F48" i="1"/>
  <c r="F49" i="1"/>
  <c r="F46" i="1" s="1"/>
  <c r="F50" i="1"/>
  <c r="F47" i="1"/>
  <c r="F44" i="1"/>
  <c r="F36" i="1"/>
  <c r="F37" i="1"/>
  <c r="F38" i="1"/>
  <c r="F39" i="1"/>
  <c r="F40" i="1"/>
  <c r="F41" i="1"/>
  <c r="F42" i="1"/>
  <c r="F43" i="1"/>
  <c r="F35" i="1"/>
  <c r="F28" i="1"/>
  <c r="F29" i="1"/>
  <c r="F30" i="1"/>
  <c r="F31" i="1"/>
  <c r="F32" i="1"/>
  <c r="F33" i="1"/>
  <c r="F27" i="1"/>
  <c r="F20" i="1"/>
  <c r="F21" i="1"/>
  <c r="F22" i="1"/>
  <c r="F23" i="1"/>
  <c r="F19" i="1"/>
  <c r="F18" i="1" s="1"/>
  <c r="D152" i="1"/>
  <c r="E152" i="1"/>
  <c r="D145" i="1"/>
  <c r="E145" i="1"/>
  <c r="D140" i="1"/>
  <c r="E140" i="1"/>
  <c r="D132" i="1"/>
  <c r="D131" i="1" s="1"/>
  <c r="E132" i="1"/>
  <c r="D122" i="1"/>
  <c r="E122" i="1"/>
  <c r="D112" i="1"/>
  <c r="E112" i="1"/>
  <c r="D109" i="1"/>
  <c r="E109" i="1"/>
  <c r="D106" i="1"/>
  <c r="E106" i="1"/>
  <c r="D97" i="1"/>
  <c r="D87" i="1" s="1"/>
  <c r="E97" i="1"/>
  <c r="D88" i="1"/>
  <c r="E88" i="1"/>
  <c r="E87" i="1"/>
  <c r="F73" i="1"/>
  <c r="D73" i="1"/>
  <c r="E73" i="1"/>
  <c r="G73" i="1"/>
  <c r="D63" i="1"/>
  <c r="E63" i="1"/>
  <c r="G63" i="1"/>
  <c r="G51" i="1" s="1"/>
  <c r="G52" i="1"/>
  <c r="D52" i="1"/>
  <c r="E52" i="1"/>
  <c r="E51" i="1"/>
  <c r="D46" i="1"/>
  <c r="E46" i="1"/>
  <c r="G46" i="1"/>
  <c r="D34" i="1"/>
  <c r="E34" i="1"/>
  <c r="G34" i="1"/>
  <c r="D25" i="1"/>
  <c r="E25" i="1"/>
  <c r="G25" i="1"/>
  <c r="G17" i="1" s="1"/>
  <c r="D80" i="1" l="1"/>
  <c r="D82" i="1" s="1"/>
  <c r="F51" i="1"/>
  <c r="F45" i="1" s="1"/>
  <c r="G45" i="1"/>
  <c r="G80" i="1"/>
  <c r="G82" i="1" s="1"/>
  <c r="E121" i="1"/>
  <c r="E160" i="1" s="1"/>
  <c r="E162" i="1" s="1"/>
  <c r="E17" i="1"/>
  <c r="E80" i="1" s="1"/>
  <c r="E82" i="1" s="1"/>
  <c r="D51" i="1"/>
  <c r="D45" i="1" s="1"/>
  <c r="E131" i="1"/>
  <c r="F34" i="1"/>
  <c r="E45" i="1"/>
  <c r="D121" i="1"/>
  <c r="F25" i="1"/>
  <c r="F63" i="1"/>
  <c r="C65" i="3"/>
  <c r="D160" i="1"/>
  <c r="D162" i="1" s="1"/>
  <c r="F17" i="1" l="1"/>
  <c r="F80" i="1" s="1"/>
  <c r="F82" i="1" s="1"/>
</calcChain>
</file>

<file path=xl/sharedStrings.xml><?xml version="1.0" encoding="utf-8"?>
<sst xmlns="http://schemas.openxmlformats.org/spreadsheetml/2006/main" count="437" uniqueCount="420">
  <si>
    <t xml:space="preserve">    I - Prilivi gotovine iz poslovnih aktivnosti (502 do 505)</t>
  </si>
  <si>
    <t xml:space="preserve">        1. Prilivi od premije osiguranja, saosiguranja i primljeni avansi </t>
  </si>
  <si>
    <t xml:space="preserve">        2. Prilivi od premije reosiguranja i retrocesija </t>
  </si>
  <si>
    <t xml:space="preserve">        3. Prilivi od učešća u naknadi štete</t>
  </si>
  <si>
    <t xml:space="preserve">        4. Ostali prilivi iz poslovnih aktivnosti </t>
  </si>
  <si>
    <t xml:space="preserve">   II - Odlivi gotovine iz poslovnih aktivnosti (507 do 514)</t>
  </si>
  <si>
    <t xml:space="preserve">        1. Odlivi po osnovu naknade šteta iz osiguranja i udjela u štetama iz saosiguranja i dati avansi </t>
  </si>
  <si>
    <t xml:space="preserve">        2. Odlivi po osnovu naknade šteta i udjela iz reosiguranja i retrocesija </t>
  </si>
  <si>
    <t xml:space="preserve">        3. Odlivi po osnovu premija saosiguranja, reosiguranja i retrocesija</t>
  </si>
  <si>
    <t xml:space="preserve">        4. Odlivi po osnovu isplata zarada, naknada zarada i ostalih ličnih rashoda </t>
  </si>
  <si>
    <t xml:space="preserve">        5. Odlivi po osnovu troškova sprovođenja osiguranja </t>
  </si>
  <si>
    <t xml:space="preserve">        6. Odlivi po osnovu plaćenih kamata </t>
  </si>
  <si>
    <t xml:space="preserve">        7. Odlivi po osnovu poreza na dobit</t>
  </si>
  <si>
    <t xml:space="preserve">        8. Ostali odlivi iz poslovnih aktivnosti </t>
  </si>
  <si>
    <t xml:space="preserve">   III - Neto priliv gotovine iz poslovnih aktivnosti (501-506) </t>
  </si>
  <si>
    <t xml:space="preserve">  IV - Neto odliv gotovine iz poslovnih aktivnosti (506-501) </t>
  </si>
  <si>
    <t xml:space="preserve">    I - Prilivi gotovine iz aktivnosti investiranja (518 do 523) </t>
  </si>
  <si>
    <t xml:space="preserve">        1. Prilivi po osnovu kratkoročnih finansijskih plasmana </t>
  </si>
  <si>
    <t xml:space="preserve">        2. Prilivi po osnovu prodaje akcija i udjela </t>
  </si>
  <si>
    <t xml:space="preserve">        3. Prilivi po osnovu prodaje nematerijalnih ulaganja, nekretnina, postrojenja, opreme, investicionih nekretnina </t>
  </si>
  <si>
    <t xml:space="preserve">        4. Prilivi po osnovu kamata </t>
  </si>
  <si>
    <t xml:space="preserve">        5. Prilivi od dividendi i učešća u dobitku </t>
  </si>
  <si>
    <t xml:space="preserve">        6. Prilivi po osnovu ostalih dugoročnih finansijskih plasmana </t>
  </si>
  <si>
    <t xml:space="preserve">   II - Odlivi gotovine iz aktivnosti investiranja (525 do 528) </t>
  </si>
  <si>
    <t xml:space="preserve">        1. Odlivi po osnovu kratkoročnih finansijskih plasmana </t>
  </si>
  <si>
    <t xml:space="preserve">        2. Odlivi po osnovu kupovine akcija i udjela u kapitalu </t>
  </si>
  <si>
    <t xml:space="preserve">        3. Odlivi po osnovu kupovine nematerijalnih ulaganja, nekretnina, postrojenja, opreme, investicionih nekretnina </t>
  </si>
  <si>
    <t xml:space="preserve">        4. Odlivi po osnovu ostalih dugoročnih finansijskih plasmana </t>
  </si>
  <si>
    <t xml:space="preserve">   III - Neto priliv gotovine iz aktivnosti investiranja (517-524) </t>
  </si>
  <si>
    <t xml:space="preserve">    I - Priliv gotovine iz aktivnosti finansiranja (532 do 535) </t>
  </si>
  <si>
    <t xml:space="preserve">        1. Prilivi po osnovu povećanja osnovnog kapitala </t>
  </si>
  <si>
    <t xml:space="preserve">   IV - Neto odliv gotovine iz aktivnosti investiranja (524-517) </t>
  </si>
  <si>
    <t xml:space="preserve">        2. Prilivi po osnovu dugoročnih kredita </t>
  </si>
  <si>
    <t xml:space="preserve">        3. Prilivi po osnovu kratkoročnih kredita </t>
  </si>
  <si>
    <t xml:space="preserve">        4. Prilivi po osnovu ostalih dugoročnih i kratkoročnih obaveza </t>
  </si>
  <si>
    <t xml:space="preserve">   II - Odlivi gotovine iz aktivnosti finansiranja (537 do 542) </t>
  </si>
  <si>
    <t xml:space="preserve">        1. Odlivi po osnovu otkupa sopstvenih akcija i udjela </t>
  </si>
  <si>
    <t xml:space="preserve">        2. Odlivi po osnovu dugoročnih kredita </t>
  </si>
  <si>
    <t xml:space="preserve">        3. Odlivi po osnovu kratkoročnih kredita </t>
  </si>
  <si>
    <t xml:space="preserve">        4. Odlivi po osnovu finansijskog lizinga </t>
  </si>
  <si>
    <t xml:space="preserve">        5. Odlivi po osnovu isplaćenih dividendi </t>
  </si>
  <si>
    <t xml:space="preserve">        6. Odlivi po osnovu ostalih dugoročnih i kratkoročnih obaveza </t>
  </si>
  <si>
    <t xml:space="preserve">   III - Neto priliv gotovine iz aktivnosti finansiranja (531-536) </t>
  </si>
  <si>
    <t xml:space="preserve">   IV - Neto odliv gotovine iz aktivnosti finansiranja (536-531) </t>
  </si>
  <si>
    <t xml:space="preserve">    I - NEMATERIJALNA ULAGANJA (003 do 007) </t>
  </si>
  <si>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</si>
  <si>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</si>
  <si>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</si>
  <si>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     4. Ostala nematerijalna ulaganja</t>
  </si>
  <si>
    <t xml:space="preserve">        5. Avansi i nematerijalna ulaganja u pripremi </t>
  </si>
  <si>
    <t xml:space="preserve">   II - NEKRETNINE, INVESTICIONE NEKRETNINE </t>
  </si>
  <si>
    <t xml:space="preserve">       POSTROJENJA, OPREMA I OSTALA OSNOVNA </t>
  </si>
  <si>
    <t xml:space="preserve">       SREDSTVA (009 do 015) </t>
  </si>
  <si>
    <t xml:space="preserve">        1. Zemljište</t>
  </si>
  <si>
    <t xml:space="preserve">        2. Građevinski objekti</t>
  </si>
  <si>
    <t xml:space="preserve">        3. Postrojenja i oprema</t>
  </si>
  <si>
    <t xml:space="preserve">        4. Investicione nekretnine</t>
  </si>
  <si>
    <t xml:space="preserve">        5. Ostala osnovna sredstva</t>
  </si>
  <si>
    <t xml:space="preserve">        6. Avansi i nekretnine, postrojenja, oprema i investicione nekretnine u pripremi </t>
  </si>
  <si>
    <t xml:space="preserve">        7. Ulaganje na tuđim nekretninama, postrojenjima i opremi </t>
  </si>
  <si>
    <t xml:space="preserve">  III - DUGOROČNI FINANSIJSKI PLASMANI     (017 do 025) 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</si>
  <si>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</si>
  <si>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</si>
  <si>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</si>
  <si>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</si>
  <si>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</si>
  <si>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</si>
  <si>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</si>
  <si>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</si>
  <si>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</si>
  <si>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IV - ODLOŽENA PORESKA SREDSTVA</t>
  </si>
  <si>
    <t xml:space="preserve">    I - ZALIHE, STALNA SREDSTVA I SREDSTVA OBUSTAVLJE-NOG POSLOVANJA NAMIJENJENA PRODAJI (029 do 032) </t>
  </si>
  <si>
    <t xml:space="preserve">        1. Zalihe materijala</t>
  </si>
  <si>
    <t xml:space="preserve">        2. Zalihe ostataka osiguranih oštećenih stvari</t>
  </si>
  <si>
    <t xml:space="preserve">        3. Stalna sredstva i sredstva obustavljenog poslovanja namijenjena prodaji </t>
  </si>
  <si>
    <t xml:space="preserve">        4. Dati avansi</t>
  </si>
  <si>
    <t xml:space="preserve">   II - KRATKOROČNA POTRAŽIVANJA, PLASMANI I GOTOVINA (034+043+044+045+055+058) </t>
  </si>
  <si>
    <t xml:space="preserve">        1. Potraživanja po osnovu premije, učešća u naknadi šteta i ostali kupci (035 do 042) 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</si>
  <si>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</si>
  <si>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</si>
  <si>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</si>
  <si>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</si>
  <si>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</si>
  <si>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</si>
  <si>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</si>
  <si>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    ž) Potraživanja po osnovu depozitne premije</t>
  </si>
  <si>
    <t xml:space="preserve">        2. Potraživanja iz specifičnih poslova</t>
  </si>
  <si>
    <t xml:space="preserve">        3. Druga potraživanja</t>
  </si>
  <si>
    <t xml:space="preserve">        4. Kratkoročni finansijski plasmani (046 do 054) 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</si>
  <si>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</si>
  <si>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</si>
  <si>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</si>
  <si>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</si>
  <si>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</si>
  <si>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</si>
  <si>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</si>
  <si>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</si>
  <si>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</si>
  <si>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5. Gotovinski ekvivalenti i gotovina (056+057) 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</si>
  <si>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</si>
  <si>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</si>
  <si>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</si>
  <si>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</si>
  <si>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</si>
  <si>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</si>
  <si>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</si>
  <si>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</si>
  <si>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</si>
  <si>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</si>
  <si>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</si>
  <si>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</si>
  <si>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</si>
  <si>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</si>
  <si>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IV - REZERVE IZ DOBITKA (112 do 116) 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</si>
  <si>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</si>
  <si>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</si>
  <si>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</si>
  <si>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</si>
  <si>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</si>
  <si>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V - REVALORIZACIONE REZERVE</t>
  </si>
  <si>
    <t xml:space="preserve">    VI - NEREALIZOVANI DOBICI PO OSNOVU FINANSIJSKIH SREDSTAVA RASPOLOŽIVIH ZA PRODAJU </t>
  </si>
  <si>
    <t xml:space="preserve">    VII - NEREALIZOVANI GUBICI PO OSNOVU FINANSIJSKIH SREDSTAVA RASPOLOŽIVIH ZA PRODAJU </t>
  </si>
  <si>
    <t xml:space="preserve">    VIII - NERASPOREĐENI DOBITAK (121+122) </t>
  </si>
  <si>
    <t xml:space="preserve">        1. Neraspoređeni dobitak ranijih godina</t>
  </si>
  <si>
    <t xml:space="preserve">        2. Neraspoređeni dobitak tekuće godine</t>
  </si>
  <si>
    <t xml:space="preserve">    IX - GUBITAK DO VISINE KAPITALA (124+125) 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</si>
  <si>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</si>
  <si>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</si>
  <si>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</si>
  <si>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</si>
  <si>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</si>
  <si>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</si>
  <si>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</si>
  <si>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</si>
  <si>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</si>
  <si>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8. Ostala dugoročna rezervisanja</t>
  </si>
  <si>
    <t xml:space="preserve">    I - DUGOROČNE OBAVEZE (137 do 144) 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</si>
  <si>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</si>
  <si>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</si>
  <si>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</si>
  <si>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</si>
  <si>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</si>
  <si>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</si>
  <si>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</si>
  <si>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</si>
  <si>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II - KRATKOROČNE OBAVEZE (146+154+158+159+162+163+164+165+166) </t>
  </si>
  <si>
    <t xml:space="preserve">        1. Kratkoročne finansijske obaveze (147 do 153) 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</si>
  <si>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</si>
  <si>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</si>
  <si>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</si>
  <si>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</si>
  <si>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</si>
  <si>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</si>
  <si>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</si>
  <si>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2. Obaveze po osnovu šteta i ugovorenih iznosa (155 do 157)</t>
  </si>
  <si>
    <t xml:space="preserve">            a) Obaveze po osnovu šteta i ugovorenih iznosa</t>
  </si>
  <si>
    <t xml:space="preserve">            b) Obaveze po osnovu udjela u štetama i ugovorenim iznosima iz reosiguranja 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</si>
  <si>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</si>
  <si>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</si>
  <si>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4. Obaveze po osnovu zarada i naknada zarada (160+161) 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</si>
  <si>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</si>
  <si>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</si>
  <si>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</si>
  <si>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</si>
  <si>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</si>
  <si>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</si>
  <si>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9. Pasivna vremenska razgraničenja (167 do 173) </t>
  </si>
  <si>
    <t xml:space="preserve">            a) Prenosne premije životnih osiguranja</t>
  </si>
  <si>
    <t xml:space="preserve">            b) Prenosne premije neživotnih osiguranja </t>
  </si>
  <si>
    <t xml:space="preserve">            v) Prenosne premije saosiguranja i reosiguranja </t>
  </si>
  <si>
    <t xml:space="preserve">            g) Rezervisane štete životnih osiguranja</t>
  </si>
  <si>
    <t xml:space="preserve">            d) Rezervisane štete neživotnih osiguranja</t>
  </si>
  <si>
    <t xml:space="preserve">            đ) Rezervisanja za udjele u štetama po osnovu saosiguranja i reosiguranja 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</si>
  <si>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</si>
  <si>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</si>
  <si>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</si>
  <si>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</si>
  <si>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</si>
  <si>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</si>
  <si>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</si>
  <si>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</si>
  <si>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</si>
  <si>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</si>
  <si>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</si>
  <si>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na dan ____ 20__. Godine</t>
  </si>
  <si>
    <t>u konvertibilnim markama</t>
  </si>
  <si>
    <t xml:space="preserve">015 i 016 </t>
  </si>
  <si>
    <t xml:space="preserve">027 i 028 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</si>
  <si>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</si>
  <si>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</si>
  <si>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</si>
  <si>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</si>
  <si>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</si>
  <si>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</si>
  <si>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</si>
  <si>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</si>
  <si>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</si>
  <si>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B. TEKUĆA IMOVINA (028+033+059+060)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</si>
  <si>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</si>
  <si>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</si>
  <si>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</si>
  <si>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</si>
  <si>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</si>
  <si>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</si>
  <si>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</si>
  <si>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</si>
  <si>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</si>
  <si>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</si>
  <si>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</si>
  <si>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</si>
  <si>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</si>
  <si>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</si>
  <si>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</si>
  <si>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</si>
  <si>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</si>
  <si>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</si>
  <si>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</si>
  <si>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</si>
  <si>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</si>
  <si>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</si>
  <si>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</si>
  <si>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</si>
  <si>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</si>
  <si>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</si>
  <si>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</si>
  <si>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</si>
  <si>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G. POSLOVNA AKTIVA (001+027+061) </t>
  </si>
  <si>
    <t xml:space="preserve">D. VANBILANSNA AKTIVA </t>
  </si>
  <si>
    <t xml:space="preserve">Đ. UKUPNA AKTIVA (062+063) </t>
  </si>
  <si>
    <t xml:space="preserve">310 do 312 </t>
  </si>
  <si>
    <t xml:space="preserve">dio 32 </t>
  </si>
  <si>
    <t xml:space="preserve">330, 331 i 334 </t>
  </si>
  <si>
    <t xml:space="preserve">B. DUGOROČNA REZERVISANJA (127 do 134) </t>
  </si>
  <si>
    <t xml:space="preserve">V. OBAVEZE (136+145)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</si>
  <si>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</si>
  <si>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</si>
  <si>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</si>
  <si>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</si>
  <si>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</si>
  <si>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</si>
  <si>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</si>
  <si>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</si>
  <si>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</si>
  <si>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</si>
  <si>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</si>
  <si>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</si>
  <si>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</si>
  <si>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</si>
  <si>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</si>
  <si>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G. POSLOVNA PASIVA (101+126+135) </t>
  </si>
  <si>
    <t xml:space="preserve">D. VANBILANSNA PASIVA </t>
  </si>
  <si>
    <t xml:space="preserve">Đ. UKUPNA PASIVA (174+175) </t>
  </si>
  <si>
    <t xml:space="preserve">A. STALNA IMOVINA (002+008+016+026) </t>
  </si>
  <si>
    <t xml:space="preserve">AKTIVA </t>
  </si>
  <si>
    <t xml:space="preserve">A. KAPITAL (102-109+110+111+117+118-119+120-123)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</si>
  <si>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</si>
  <si>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</si>
  <si>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</si>
  <si>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</si>
  <si>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</si>
  <si>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</si>
  <si>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</si>
  <si>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</si>
  <si>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</si>
  <si>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</si>
  <si>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</si>
  <si>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</si>
  <si>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</si>
  <si>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</si>
  <si>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</si>
  <si>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</si>
  <si>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</si>
  <si>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</si>
  <si>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</si>
  <si>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</si>
  <si>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</si>
  <si>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</si>
  <si>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</si>
  <si>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</si>
  <si>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</si>
  <si>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</si>
  <si>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</si>
  <si>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</si>
  <si>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</si>
  <si>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</si>
  <si>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</si>
  <si>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</si>
  <si>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</si>
  <si>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</si>
  <si>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</si>
  <si>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</si>
  <si>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</si>
  <si>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</si>
  <si>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</si>
  <si>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</si>
  <si>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</si>
  <si>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</si>
  <si>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</si>
  <si>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</si>
  <si>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</si>
  <si>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</si>
  <si>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</si>
  <si>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</si>
  <si>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</si>
  <si>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</si>
  <si>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</si>
  <si>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</si>
  <si>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</si>
  <si>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</si>
  <si>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</si>
  <si>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</si>
  <si>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</si>
  <si>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</si>
  <si>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</si>
  <si>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</si>
  <si>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</si>
  <si>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</si>
  <si>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</si>
  <si>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</si>
  <si>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</si>
  <si>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Tekuća godina</t>
  </si>
  <si>
    <t>Prethodna godina</t>
  </si>
  <si>
    <t>01</t>
  </si>
  <si>
    <t>03</t>
  </si>
  <si>
    <t>02</t>
  </si>
  <si>
    <t>P O Z I C I J A</t>
  </si>
  <si>
    <t>Oznaka za AOP</t>
  </si>
  <si>
    <t>1</t>
  </si>
  <si>
    <t>3</t>
  </si>
  <si>
    <t>Matični broj: _________________________________</t>
  </si>
  <si>
    <t>Šifra djelatnosti: ______________________________</t>
  </si>
  <si>
    <t>____________________________________________</t>
  </si>
  <si>
    <t>Sjedište: ____________________________________</t>
  </si>
  <si>
    <t>JIB: ________________________________________</t>
  </si>
  <si>
    <t>Žiro-računi:</t>
  </si>
  <si>
    <t>dana, ______________                 ___________________                                                    ___________________</t>
  </si>
  <si>
    <t>U _________________                      Lice sa licencom                            (M.P.)                               Direktor</t>
  </si>
  <si>
    <t>Obrazac propisan Pravilnikom o sadržini i formi obrazaca finansijskih izvještaja za društva za osiguranje ("Službeni glasnik Republike Srpske", br. 97/2009).</t>
  </si>
  <si>
    <t>BILANS TOKOVA GOTOVINE</t>
  </si>
  <si>
    <t>(Izvještaj o tokovima gotovine)</t>
  </si>
  <si>
    <t>Pozicija</t>
  </si>
  <si>
    <t>Iznos</t>
  </si>
  <si>
    <t>Oznaka         AOP-a</t>
  </si>
  <si>
    <t>502</t>
  </si>
  <si>
    <t>503</t>
  </si>
  <si>
    <t>505</t>
  </si>
  <si>
    <t>507</t>
  </si>
  <si>
    <t>508</t>
  </si>
  <si>
    <t>510</t>
  </si>
  <si>
    <t>511</t>
  </si>
  <si>
    <t>512</t>
  </si>
  <si>
    <t>514</t>
  </si>
  <si>
    <t>501</t>
  </si>
  <si>
    <t>504</t>
  </si>
  <si>
    <t>506</t>
  </si>
  <si>
    <t>509</t>
  </si>
  <si>
    <t>513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</si>
  <si>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</si>
  <si>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</si>
  <si>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</si>
  <si>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</si>
  <si>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</si>
  <si>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</si>
  <si>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</si>
  <si>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</si>
  <si>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</si>
  <si>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</si>
  <si>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</si>
  <si>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</si>
  <si>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</si>
  <si>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</si>
  <si>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</si>
  <si>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</si>
  <si>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</si>
  <si>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</si>
  <si>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</si>
  <si>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</si>
  <si>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</si>
  <si>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</si>
  <si>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</si>
  <si>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</si>
  <si>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</si>
  <si>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</si>
  <si>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</si>
  <si>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</si>
  <si>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</si>
  <si>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</si>
  <si>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</si>
  <si>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</si>
  <si>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</si>
  <si>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</si>
  <si>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</si>
  <si>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</si>
  <si>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A. TOKOVI GOTOVINE IZ POSLOVNIH AKTIVNOSTI</t>
  </si>
  <si>
    <t>B. TOKOVI GOTOVINE IZ AKTIVNOSTI INVESTIRANJA</t>
  </si>
  <si>
    <t>V. TOKOVI GOTOVINE IZ AKTIVNOSTI FINANSIRANJA</t>
  </si>
  <si>
    <t xml:space="preserve">G. UKUPNI PRILIVI GOTOVINE (501+517+531) </t>
  </si>
  <si>
    <t xml:space="preserve">D. UKUPNI ODLIVI GOTOVINE (506+524+536) </t>
  </si>
  <si>
    <t xml:space="preserve">Đ. NETO PRILIV GOTOVINE (545-546) </t>
  </si>
  <si>
    <t xml:space="preserve">E. NETO ODLIV GOTOVINE (546-545) </t>
  </si>
  <si>
    <t xml:space="preserve">Ž. GOTOVINA NA POČETKU OBRAČUNSKOG PERIODA </t>
  </si>
  <si>
    <t xml:space="preserve">Z. POZITIVNE KURSNE RAZLIKE PO OSNOVU PRERAČUNA GOTOVINE </t>
  </si>
  <si>
    <t xml:space="preserve">I. NEGATIVNE KURSNE RAZLIKE PO OSNOVU PRERAČUNA GOTOVINE </t>
  </si>
  <si>
    <t xml:space="preserve">J. GOTOVINA NA KRAJU OBRAČUNSKOG PERIODA (549+547-548+550-551) </t>
  </si>
  <si>
    <t>Matični broj: 1881019</t>
  </si>
  <si>
    <t>Sjedište: Bijeljina</t>
  </si>
  <si>
    <t>JIB: 4400330410003</t>
  </si>
  <si>
    <t>"Nešković osiguranje" ad"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</si>
  <si>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</si>
  <si>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</si>
  <si>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</si>
  <si>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</si>
  <si>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</si>
  <si>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555-001-00003540-19 Nova banka ad Bijeljina</t>
  </si>
  <si>
    <t>Šifra djelatnosti: 65.12</t>
  </si>
  <si>
    <t xml:space="preserve">                                                   Lice sa licencom                            (M.P.)                               Direktor</t>
  </si>
  <si>
    <t>552-037-00022987-02 Addiko banka B.Luka</t>
  </si>
  <si>
    <t xml:space="preserve">                                                 CR-0787/18</t>
  </si>
  <si>
    <t>za period od 01.01. do 30.06.2018. godine</t>
  </si>
  <si>
    <t>Bijeljina, 30.06.2018.g.           J.Škiljević                                                                       Mišanović Milenko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</si>
</sst>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2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49" fontId="2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3" fontId="2" fillId="0" borderId="4" xfId="0" applyNumberFormat="1" applyFont="1" applyBorder="1"/>
    <xf numFmtId="3" fontId="3" fillId="0" borderId="4" xfId="0" applyNumberFormat="1" applyFont="1" applyBorder="1"/>
    <xf numFmtId="3" fontId="3" fillId="0" borderId="2" xfId="0" applyNumberFormat="1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3" fillId="0" borderId="8" xfId="0" applyNumberFormat="1" applyFont="1" applyBorder="1"/>
    <xf numFmtId="3" fontId="3" fillId="0" borderId="7" xfId="0" applyNumberFormat="1" applyFont="1" applyBorder="1"/>
    <xf numFmtId="3" fontId="3" fillId="0" borderId="9" xfId="0" applyNumberFormat="1" applyFont="1" applyBorder="1"/>
    <xf numFmtId="3" fontId="2" fillId="0" borderId="2" xfId="0" applyNumberFormat="1" applyFont="1" applyBorder="1"/>
    <xf numFmtId="0" fontId="3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3" fontId="1" fillId="0" borderId="4" xfId="0" applyNumberFormat="1" applyFont="1" applyFill="1" applyBorder="1" applyProtection="1">
      <protection locked="0"/>
    </xf>
    <xf numFmtId="3" fontId="1" fillId="0" borderId="2" xfId="0" applyNumberFormat="1" applyFont="1" applyFill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3" fontId="9" fillId="0" borderId="2" xfId="0" applyNumberFormat="1" applyFont="1" applyFill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3" fontId="1" fillId="0" borderId="4" xfId="0" applyNumberFormat="1" applyFont="1" applyFill="1" applyBorder="1" applyProtection="1"/>
    <xf numFmtId="3" fontId="1" fillId="0" borderId="2" xfId="0" applyNumberFormat="1" applyFont="1" applyFill="1" applyBorder="1" applyProtection="1"/>
    <xf numFmtId="3" fontId="9" fillId="0" borderId="2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9"/>
  <sheetViews>
    <sheetView topLeftCell="A259" workbookViewId="0">
      <selection activeCell="D19" sqref="D19"/>
    </sheetView>
  </sheetViews>
  <sheetFormatPr defaultRowHeight="12.75" x14ac:dyDescent="0.2"/>
  <cols>
    <col min="1" max="1" width="9.140625" style="5"/>
    <col min="2" max="2" width="56.28515625" style="5" customWidth="1"/>
    <col min="3" max="3" width="10" style="5" customWidth="1"/>
    <col min="4" max="4" width="13.42578125" style="4" customWidth="1"/>
    <col min="5" max="5" width="11.85546875" style="4" customWidth="1"/>
    <col min="6" max="6" width="11.5703125" style="4" customWidth="1"/>
    <col min="7" max="7" width="11.7109375" style="4" customWidth="1"/>
    <col min="8" max="16384" width="9.140625" style="4"/>
  </cols>
  <sheetData>
    <row r="2" spans="1:7" x14ac:dyDescent="0.2">
      <c r="A2" s="3" t="s">
        <v>329</v>
      </c>
      <c r="B2" s="3"/>
      <c r="C2" s="3" t="s">
        <v>334</v>
      </c>
      <c r="D2" s="10"/>
      <c r="E2" s="10"/>
      <c r="F2" s="10"/>
      <c r="G2" s="10"/>
    </row>
    <row r="3" spans="1:7" x14ac:dyDescent="0.2">
      <c r="A3" s="3" t="s">
        <v>330</v>
      </c>
      <c r="B3" s="3"/>
      <c r="C3" s="3"/>
      <c r="D3" s="10"/>
      <c r="E3" s="10"/>
      <c r="F3" s="10"/>
      <c r="G3" s="10"/>
    </row>
    <row r="4" spans="1:7" x14ac:dyDescent="0.2">
      <c r="A4" s="3" t="s">
        <v>181</v>
      </c>
      <c r="B4" s="3"/>
      <c r="C4" s="3"/>
      <c r="D4" s="10"/>
      <c r="E4" s="10"/>
      <c r="F4" s="10"/>
      <c r="G4" s="10"/>
    </row>
    <row r="5" spans="1:7" x14ac:dyDescent="0.2">
      <c r="A5" s="3" t="s">
        <v>331</v>
      </c>
      <c r="B5" s="3"/>
      <c r="C5" s="3"/>
      <c r="D5" s="10"/>
      <c r="E5" s="10"/>
      <c r="F5" s="10"/>
      <c r="G5" s="10"/>
    </row>
    <row r="6" spans="1:7" x14ac:dyDescent="0.2">
      <c r="A6" s="3" t="s">
        <v>332</v>
      </c>
      <c r="B6" s="3"/>
      <c r="C6" s="3"/>
      <c r="D6" s="10"/>
      <c r="E6" s="10"/>
      <c r="F6" s="10"/>
      <c r="G6" s="10"/>
    </row>
    <row r="7" spans="1:7" x14ac:dyDescent="0.2">
      <c r="A7" s="3" t="s">
        <v>333</v>
      </c>
      <c r="B7" s="3"/>
      <c r="C7" s="3"/>
      <c r="D7" s="3"/>
      <c r="E7" s="3"/>
      <c r="F7" s="3"/>
      <c r="G7" s="3"/>
    </row>
    <row r="8" spans="1:7" x14ac:dyDescent="0.2">
      <c r="A8" s="95" t="s">
        <v>182</v>
      </c>
      <c r="B8" s="95"/>
      <c r="C8" s="95"/>
      <c r="D8" s="95"/>
      <c r="E8" s="95"/>
      <c r="F8" s="95"/>
      <c r="G8" s="95"/>
    </row>
    <row r="9" spans="1:7" x14ac:dyDescent="0.2">
      <c r="A9" s="95" t="s">
        <v>183</v>
      </c>
      <c r="B9" s="95"/>
      <c r="C9" s="95"/>
      <c r="D9" s="95"/>
      <c r="E9" s="95"/>
      <c r="F9" s="95"/>
      <c r="G9" s="95"/>
    </row>
    <row r="10" spans="1:7" x14ac:dyDescent="0.2">
      <c r="A10" s="95" t="s">
        <v>184</v>
      </c>
      <c r="B10" s="95"/>
      <c r="C10" s="95"/>
      <c r="D10" s="95"/>
      <c r="E10" s="95"/>
      <c r="F10" s="95"/>
      <c r="G10" s="95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E12" s="96" t="s">
        <v>185</v>
      </c>
      <c r="F12" s="96"/>
      <c r="G12" s="96"/>
    </row>
    <row r="13" spans="1:7" ht="22.5" customHeight="1" x14ac:dyDescent="0.2">
      <c r="A13" s="94" t="s">
        <v>174</v>
      </c>
      <c r="B13" s="94" t="s">
        <v>325</v>
      </c>
      <c r="C13" s="94" t="s">
        <v>175</v>
      </c>
      <c r="D13" s="93" t="s">
        <v>180</v>
      </c>
      <c r="E13" s="93"/>
      <c r="F13" s="93"/>
      <c r="G13" s="94" t="s">
        <v>179</v>
      </c>
    </row>
    <row r="14" spans="1:7" ht="59.25" customHeight="1" x14ac:dyDescent="0.2">
      <c r="A14" s="94"/>
      <c r="B14" s="94"/>
      <c r="C14" s="94"/>
      <c r="D14" s="7" t="s">
        <v>176</v>
      </c>
      <c r="E14" s="7" t="s">
        <v>177</v>
      </c>
      <c r="F14" s="7" t="s">
        <v>178</v>
      </c>
      <c r="G14" s="94"/>
    </row>
    <row r="15" spans="1:7" x14ac:dyDescent="0.2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7" x14ac:dyDescent="0.2">
      <c r="A16" s="2"/>
      <c r="B16" s="9" t="s">
        <v>253</v>
      </c>
      <c r="C16" s="2"/>
      <c r="D16" s="2"/>
      <c r="E16" s="2"/>
      <c r="F16" s="2"/>
      <c r="G16" s="2"/>
    </row>
    <row r="17" spans="1:7" x14ac:dyDescent="0.2">
      <c r="A17" s="13"/>
      <c r="B17" s="14" t="s">
        <v>252</v>
      </c>
      <c r="C17" s="15" t="s">
        <v>256</v>
      </c>
      <c r="D17" s="40">
        <f>D18+D25+D34+D44</f>
        <v>0</v>
      </c>
      <c r="E17" s="40">
        <f>E18+E25+E34+E44</f>
        <v>0</v>
      </c>
      <c r="F17" s="40">
        <f>F18+F25+F34+F44</f>
        <v>0</v>
      </c>
      <c r="G17" s="40">
        <f>G18+G25+G34+G44</f>
        <v>0</v>
      </c>
    </row>
    <row r="18" spans="1:7" x14ac:dyDescent="0.2">
      <c r="A18" s="16" t="s">
        <v>322</v>
      </c>
      <c r="B18" s="17" t="s">
        <v>44</v>
      </c>
      <c r="C18" s="16" t="s">
        <v>257</v>
      </c>
      <c r="D18" s="41">
        <f>D19+D20+D21+D22+D23</f>
        <v>0</v>
      </c>
      <c r="E18" s="41">
        <f>E19+E20+E21+E22+E23</f>
        <v>0</v>
      </c>
      <c r="F18" s="41">
        <f>F19+F20+F21+F22+F23</f>
        <v>0</v>
      </c>
      <c r="G18" s="41">
        <f>G19+G20+G21+G22+G23</f>
        <v>0</v>
      </c>
    </row>
    <row r="19" spans="1:7" x14ac:dyDescent="0.2">
      <c r="A19" s="18" t="s">
        <v>265</v>
      </c>
      <c r="B19" s="19" t="s">
        <v>45</v>
      </c>
      <c r="C19" s="18" t="s">
        <v>258</v>
      </c>
      <c r="D19" s="42"/>
      <c r="E19" s="42"/>
      <c r="F19" s="42">
        <f>D19-E19</f>
        <v>0</v>
      </c>
      <c r="G19" s="42"/>
    </row>
    <row r="20" spans="1:7" x14ac:dyDescent="0.2">
      <c r="A20" s="18" t="s">
        <v>266</v>
      </c>
      <c r="B20" s="19" t="s">
        <v>46</v>
      </c>
      <c r="C20" s="18" t="s">
        <v>259</v>
      </c>
      <c r="D20" s="42"/>
      <c r="E20" s="42"/>
      <c r="F20" s="42">
        <f>D20-E20</f>
        <v>0</v>
      </c>
      <c r="G20" s="42"/>
    </row>
    <row r="21" spans="1:7" x14ac:dyDescent="0.2">
      <c r="A21" s="18" t="s">
        <v>267</v>
      </c>
      <c r="B21" s="19" t="s">
        <v>47</v>
      </c>
      <c r="C21" s="18" t="s">
        <v>260</v>
      </c>
      <c r="D21" s="42"/>
      <c r="E21" s="42"/>
      <c r="F21" s="42">
        <f>D21-E21</f>
        <v>0</v>
      </c>
      <c r="G21" s="42"/>
    </row>
    <row r="22" spans="1:7" x14ac:dyDescent="0.2">
      <c r="A22" s="18" t="s">
        <v>269</v>
      </c>
      <c r="B22" s="19" t="s">
        <v>48</v>
      </c>
      <c r="C22" s="18" t="s">
        <v>261</v>
      </c>
      <c r="D22" s="42"/>
      <c r="E22" s="42"/>
      <c r="F22" s="42">
        <f>D22-E22</f>
        <v>0</v>
      </c>
      <c r="G22" s="42"/>
    </row>
    <row r="23" spans="1:7" x14ac:dyDescent="0.2">
      <c r="A23" s="20" t="s">
        <v>186</v>
      </c>
      <c r="B23" s="21" t="s">
        <v>49</v>
      </c>
      <c r="C23" s="20" t="s">
        <v>262</v>
      </c>
      <c r="D23" s="43"/>
      <c r="E23" s="43"/>
      <c r="F23" s="42">
        <f>D23-E23</f>
        <v>0</v>
      </c>
      <c r="G23" s="43"/>
    </row>
    <row r="24" spans="1:7" x14ac:dyDescent="0.2">
      <c r="A24" s="22"/>
      <c r="B24" s="23" t="s">
        <v>50</v>
      </c>
      <c r="C24" s="24"/>
      <c r="D24" s="44"/>
      <c r="E24" s="44"/>
      <c r="F24" s="44"/>
      <c r="G24" s="43"/>
    </row>
    <row r="25" spans="1:7" x14ac:dyDescent="0.2">
      <c r="A25" s="25" t="s">
        <v>324</v>
      </c>
      <c r="B25" s="26" t="s">
        <v>51</v>
      </c>
      <c r="C25" s="27" t="s">
        <v>263</v>
      </c>
      <c r="D25" s="45">
        <f>D27+D28+D29+D30+D31+D32+D33</f>
        <v>0</v>
      </c>
      <c r="E25" s="45">
        <f>E27+E28+E29+E30+E31+E32+E33</f>
        <v>0</v>
      </c>
      <c r="F25" s="45">
        <f>F27+F28+F29+F30+F31+F32+F33</f>
        <v>0</v>
      </c>
      <c r="G25" s="46">
        <f>G27+G28+G29+G30+G31+G32+G33</f>
        <v>0</v>
      </c>
    </row>
    <row r="26" spans="1:7" x14ac:dyDescent="0.2">
      <c r="A26" s="28"/>
      <c r="B26" s="29" t="s">
        <v>52</v>
      </c>
      <c r="C26" s="30"/>
      <c r="D26" s="47"/>
      <c r="E26" s="47"/>
      <c r="F26" s="47"/>
      <c r="G26" s="41"/>
    </row>
    <row r="27" spans="1:7" x14ac:dyDescent="0.2">
      <c r="A27" s="16" t="s">
        <v>275</v>
      </c>
      <c r="B27" s="17" t="s">
        <v>53</v>
      </c>
      <c r="C27" s="16" t="s">
        <v>264</v>
      </c>
      <c r="D27" s="41"/>
      <c r="E27" s="41"/>
      <c r="F27" s="41">
        <f>D27-E27</f>
        <v>0</v>
      </c>
      <c r="G27" s="41"/>
    </row>
    <row r="28" spans="1:7" x14ac:dyDescent="0.2">
      <c r="A28" s="18" t="s">
        <v>277</v>
      </c>
      <c r="B28" s="19" t="s">
        <v>54</v>
      </c>
      <c r="C28" s="18" t="s">
        <v>265</v>
      </c>
      <c r="D28" s="42"/>
      <c r="E28" s="42"/>
      <c r="F28" s="41">
        <f t="shared" ref="F28:F33" si="0">D28-E28</f>
        <v>0</v>
      </c>
      <c r="G28" s="42"/>
    </row>
    <row r="29" spans="1:7" x14ac:dyDescent="0.2">
      <c r="A29" s="18" t="s">
        <v>278</v>
      </c>
      <c r="B29" s="19" t="s">
        <v>55</v>
      </c>
      <c r="C29" s="18" t="s">
        <v>266</v>
      </c>
      <c r="D29" s="42"/>
      <c r="E29" s="42"/>
      <c r="F29" s="41">
        <f t="shared" si="0"/>
        <v>0</v>
      </c>
      <c r="G29" s="42"/>
    </row>
    <row r="30" spans="1:7" x14ac:dyDescent="0.2">
      <c r="A30" s="18" t="s">
        <v>279</v>
      </c>
      <c r="B30" s="19" t="s">
        <v>56</v>
      </c>
      <c r="C30" s="18" t="s">
        <v>267</v>
      </c>
      <c r="D30" s="42"/>
      <c r="E30" s="42"/>
      <c r="F30" s="41">
        <f t="shared" si="0"/>
        <v>0</v>
      </c>
      <c r="G30" s="42"/>
    </row>
    <row r="31" spans="1:7" x14ac:dyDescent="0.2">
      <c r="A31" s="18" t="s">
        <v>281</v>
      </c>
      <c r="B31" s="19" t="s">
        <v>57</v>
      </c>
      <c r="C31" s="18" t="s">
        <v>268</v>
      </c>
      <c r="D31" s="42"/>
      <c r="E31" s="42"/>
      <c r="F31" s="41">
        <f t="shared" si="0"/>
        <v>0</v>
      </c>
      <c r="G31" s="42"/>
    </row>
    <row r="32" spans="1:7" ht="25.5" x14ac:dyDescent="0.2">
      <c r="A32" s="18" t="s">
        <v>187</v>
      </c>
      <c r="B32" s="19" t="s">
        <v>58</v>
      </c>
      <c r="C32" s="18" t="s">
        <v>269</v>
      </c>
      <c r="D32" s="42"/>
      <c r="E32" s="42"/>
      <c r="F32" s="41">
        <f t="shared" si="0"/>
        <v>0</v>
      </c>
      <c r="G32" s="42"/>
    </row>
    <row r="33" spans="1:7" x14ac:dyDescent="0.2">
      <c r="A33" s="18" t="s">
        <v>284</v>
      </c>
      <c r="B33" s="19" t="s">
        <v>59</v>
      </c>
      <c r="C33" s="18" t="s">
        <v>270</v>
      </c>
      <c r="D33" s="42"/>
      <c r="E33" s="42"/>
      <c r="F33" s="41">
        <f t="shared" si="0"/>
        <v>0</v>
      </c>
      <c r="G33" s="42"/>
    </row>
    <row r="34" spans="1:7" x14ac:dyDescent="0.2">
      <c r="A34" s="18" t="s">
        <v>323</v>
      </c>
      <c r="B34" s="19" t="s">
        <v>60</v>
      </c>
      <c r="C34" s="18" t="s">
        <v>271</v>
      </c>
      <c r="D34" s="42">
        <f>D35+D36+D37+D38+D39+D40+D41+D42+D43</f>
        <v>0</v>
      </c>
      <c r="E34" s="42">
        <f>E35+E36+E37+E38+E39+E40+E41+E42+E43</f>
        <v>0</v>
      </c>
      <c r="F34" s="42">
        <f>F35+F36+F37+F38+F39+F40+F41+F42+F43</f>
        <v>0</v>
      </c>
      <c r="G34" s="42">
        <f>G35+G36+G37+G38+G39+G40+G41+G42+G43</f>
        <v>0</v>
      </c>
    </row>
    <row r="35" spans="1:7" ht="25.5" x14ac:dyDescent="0.2">
      <c r="A35" s="18" t="s">
        <v>188</v>
      </c>
      <c r="B35" s="19" t="s">
        <v>61</v>
      </c>
      <c r="C35" s="18" t="s">
        <v>272</v>
      </c>
      <c r="D35" s="42"/>
      <c r="E35" s="42"/>
      <c r="F35" s="42">
        <f>D35-E35</f>
        <v>0</v>
      </c>
      <c r="G35" s="42"/>
    </row>
    <row r="36" spans="1:7" ht="25.5" x14ac:dyDescent="0.2">
      <c r="A36" s="18" t="s">
        <v>189</v>
      </c>
      <c r="B36" s="19" t="s">
        <v>62</v>
      </c>
      <c r="C36" s="18" t="s">
        <v>273</v>
      </c>
      <c r="D36" s="42"/>
      <c r="E36" s="42"/>
      <c r="F36" s="42">
        <f t="shared" ref="F36:F43" si="1">D36-E36</f>
        <v>0</v>
      </c>
      <c r="G36" s="42"/>
    </row>
    <row r="37" spans="1:7" ht="25.5" x14ac:dyDescent="0.2">
      <c r="A37" s="18" t="s">
        <v>190</v>
      </c>
      <c r="B37" s="19" t="s">
        <v>63</v>
      </c>
      <c r="C37" s="18" t="s">
        <v>274</v>
      </c>
      <c r="D37" s="42"/>
      <c r="E37" s="42"/>
      <c r="F37" s="42">
        <f t="shared" si="1"/>
        <v>0</v>
      </c>
      <c r="G37" s="42"/>
    </row>
    <row r="38" spans="1:7" ht="25.5" x14ac:dyDescent="0.2">
      <c r="A38" s="18" t="s">
        <v>191</v>
      </c>
      <c r="B38" s="19" t="s">
        <v>64</v>
      </c>
      <c r="C38" s="18" t="s">
        <v>275</v>
      </c>
      <c r="D38" s="42"/>
      <c r="E38" s="42"/>
      <c r="F38" s="42">
        <f t="shared" si="1"/>
        <v>0</v>
      </c>
      <c r="G38" s="42"/>
    </row>
    <row r="39" spans="1:7" ht="25.5" x14ac:dyDescent="0.2">
      <c r="A39" s="18" t="s">
        <v>192</v>
      </c>
      <c r="B39" s="19" t="s">
        <v>65</v>
      </c>
      <c r="C39" s="18" t="s">
        <v>276</v>
      </c>
      <c r="D39" s="42"/>
      <c r="E39" s="42"/>
      <c r="F39" s="42">
        <f t="shared" si="1"/>
        <v>0</v>
      </c>
      <c r="G39" s="42"/>
    </row>
    <row r="40" spans="1:7" ht="25.5" x14ac:dyDescent="0.2">
      <c r="A40" s="18" t="s">
        <v>193</v>
      </c>
      <c r="B40" s="19" t="s">
        <v>66</v>
      </c>
      <c r="C40" s="18" t="s">
        <v>277</v>
      </c>
      <c r="D40" s="42"/>
      <c r="E40" s="42"/>
      <c r="F40" s="42">
        <f t="shared" si="1"/>
        <v>0</v>
      </c>
      <c r="G40" s="42"/>
    </row>
    <row r="41" spans="1:7" ht="25.5" x14ac:dyDescent="0.2">
      <c r="A41" s="18" t="s">
        <v>194</v>
      </c>
      <c r="B41" s="19" t="s">
        <v>67</v>
      </c>
      <c r="C41" s="18" t="s">
        <v>278</v>
      </c>
      <c r="D41" s="42"/>
      <c r="E41" s="42"/>
      <c r="F41" s="42">
        <f t="shared" si="1"/>
        <v>0</v>
      </c>
      <c r="G41" s="42"/>
    </row>
    <row r="42" spans="1:7" ht="25.5" x14ac:dyDescent="0.2">
      <c r="A42" s="18" t="s">
        <v>195</v>
      </c>
      <c r="B42" s="19" t="s">
        <v>68</v>
      </c>
      <c r="C42" s="18" t="s">
        <v>279</v>
      </c>
      <c r="D42" s="42"/>
      <c r="E42" s="42"/>
      <c r="F42" s="42">
        <f t="shared" si="1"/>
        <v>0</v>
      </c>
      <c r="G42" s="42"/>
    </row>
    <row r="43" spans="1:7" ht="25.5" x14ac:dyDescent="0.2">
      <c r="A43" s="18" t="s">
        <v>196</v>
      </c>
      <c r="B43" s="19" t="s">
        <v>69</v>
      </c>
      <c r="C43" s="18" t="s">
        <v>280</v>
      </c>
      <c r="D43" s="42"/>
      <c r="E43" s="42"/>
      <c r="F43" s="42">
        <f t="shared" si="1"/>
        <v>0</v>
      </c>
      <c r="G43" s="42"/>
    </row>
    <row r="44" spans="1:7" x14ac:dyDescent="0.2">
      <c r="A44" s="18" t="s">
        <v>295</v>
      </c>
      <c r="B44" s="19" t="s">
        <v>70</v>
      </c>
      <c r="C44" s="18" t="s">
        <v>281</v>
      </c>
      <c r="D44" s="42"/>
      <c r="E44" s="42"/>
      <c r="F44" s="42">
        <f>D44-E44</f>
        <v>0</v>
      </c>
      <c r="G44" s="42"/>
    </row>
    <row r="45" spans="1:7" x14ac:dyDescent="0.2">
      <c r="A45" s="31"/>
      <c r="B45" s="32" t="s">
        <v>197</v>
      </c>
      <c r="C45" s="33" t="s">
        <v>282</v>
      </c>
      <c r="D45" s="48">
        <f>D46+D51+D77+D78</f>
        <v>0</v>
      </c>
      <c r="E45" s="48">
        <f>E46+E51+E77+E78</f>
        <v>0</v>
      </c>
      <c r="F45" s="48">
        <f>F46+F51+F77+F78</f>
        <v>0</v>
      </c>
      <c r="G45" s="48">
        <f>G46+G51+G77+G78</f>
        <v>0</v>
      </c>
    </row>
    <row r="46" spans="1:7" ht="25.5" x14ac:dyDescent="0.2">
      <c r="A46" s="18" t="s">
        <v>198</v>
      </c>
      <c r="B46" s="19" t="s">
        <v>71</v>
      </c>
      <c r="C46" s="18" t="s">
        <v>283</v>
      </c>
      <c r="D46" s="42">
        <f>D47+D48+D49+D50</f>
        <v>0</v>
      </c>
      <c r="E46" s="42">
        <f>E47+E48+E49+E50</f>
        <v>0</v>
      </c>
      <c r="F46" s="42">
        <f>F47+F48+F49+F50</f>
        <v>0</v>
      </c>
      <c r="G46" s="42">
        <f>G47+G48+G49+G50</f>
        <v>0</v>
      </c>
    </row>
    <row r="47" spans="1:7" ht="25.5" x14ac:dyDescent="0.2">
      <c r="A47" s="18" t="s">
        <v>199</v>
      </c>
      <c r="B47" s="19" t="s">
        <v>72</v>
      </c>
      <c r="C47" s="18" t="s">
        <v>284</v>
      </c>
      <c r="D47" s="42"/>
      <c r="E47" s="42"/>
      <c r="F47" s="42">
        <f>D47-E47</f>
        <v>0</v>
      </c>
      <c r="G47" s="42"/>
    </row>
    <row r="48" spans="1:7" ht="25.5" x14ac:dyDescent="0.2">
      <c r="A48" s="18" t="s">
        <v>200</v>
      </c>
      <c r="B48" s="19" t="s">
        <v>73</v>
      </c>
      <c r="C48" s="18" t="s">
        <v>285</v>
      </c>
      <c r="D48" s="42"/>
      <c r="E48" s="42"/>
      <c r="F48" s="42">
        <f>D48-E48</f>
        <v>0</v>
      </c>
      <c r="G48" s="42"/>
    </row>
    <row r="49" spans="1:7" ht="25.5" x14ac:dyDescent="0.2">
      <c r="A49" s="18" t="s">
        <v>201</v>
      </c>
      <c r="B49" s="19" t="s">
        <v>74</v>
      </c>
      <c r="C49" s="18" t="s">
        <v>286</v>
      </c>
      <c r="D49" s="42"/>
      <c r="E49" s="42"/>
      <c r="F49" s="42">
        <f>D49-E49</f>
        <v>0</v>
      </c>
      <c r="G49" s="42"/>
    </row>
    <row r="50" spans="1:7" ht="25.5" x14ac:dyDescent="0.2">
      <c r="A50" s="18" t="s">
        <v>202</v>
      </c>
      <c r="B50" s="19" t="s">
        <v>75</v>
      </c>
      <c r="C50" s="18" t="s">
        <v>287</v>
      </c>
      <c r="D50" s="42"/>
      <c r="E50" s="42"/>
      <c r="F50" s="42">
        <f>D50-E50</f>
        <v>0</v>
      </c>
      <c r="G50" s="42"/>
    </row>
    <row r="51" spans="1:7" ht="25.5" x14ac:dyDescent="0.2">
      <c r="A51" s="18" t="s">
        <v>203</v>
      </c>
      <c r="B51" s="19" t="s">
        <v>76</v>
      </c>
      <c r="C51" s="18" t="s">
        <v>288</v>
      </c>
      <c r="D51" s="42">
        <f>D52+D61+D62+D63+D73+D76</f>
        <v>0</v>
      </c>
      <c r="E51" s="42">
        <f>E52+E61+E62+E63+E73+E76</f>
        <v>0</v>
      </c>
      <c r="F51" s="42">
        <f>F52+F61+F62+F63+F73+F76</f>
        <v>0</v>
      </c>
      <c r="G51" s="42">
        <f>G52+G61+G62+G63+G73+G76</f>
        <v>0</v>
      </c>
    </row>
    <row r="52" spans="1:7" ht="25.5" x14ac:dyDescent="0.2">
      <c r="A52" s="18">
        <v>20</v>
      </c>
      <c r="B52" s="19" t="s">
        <v>77</v>
      </c>
      <c r="C52" s="18" t="s">
        <v>289</v>
      </c>
      <c r="D52" s="42">
        <f>D53+D54+D55+D56+D57+D58+D59+D60</f>
        <v>0</v>
      </c>
      <c r="E52" s="42">
        <f>E53+E54+E55+E56+E57+E58+E59+E60</f>
        <v>0</v>
      </c>
      <c r="F52" s="42">
        <f>F53+F54+F55+F56+F57+F58+F59+F60</f>
        <v>0</v>
      </c>
      <c r="G52" s="42">
        <f>G53+G54+G55+G56+G57+G58+G59+G60</f>
        <v>0</v>
      </c>
    </row>
    <row r="53" spans="1:7" ht="25.5" x14ac:dyDescent="0.2">
      <c r="A53" s="18" t="s">
        <v>204</v>
      </c>
      <c r="B53" s="19" t="s">
        <v>78</v>
      </c>
      <c r="C53" s="18" t="s">
        <v>290</v>
      </c>
      <c r="D53" s="42"/>
      <c r="E53" s="42"/>
      <c r="F53" s="42">
        <f>D53-E53</f>
        <v>0</v>
      </c>
      <c r="G53" s="42"/>
    </row>
    <row r="54" spans="1:7" ht="25.5" x14ac:dyDescent="0.2">
      <c r="A54" s="18" t="s">
        <v>205</v>
      </c>
      <c r="B54" s="19" t="s">
        <v>79</v>
      </c>
      <c r="C54" s="18" t="s">
        <v>291</v>
      </c>
      <c r="D54" s="42"/>
      <c r="E54" s="42"/>
      <c r="F54" s="42">
        <f t="shared" ref="F54:F62" si="2">D54-E54</f>
        <v>0</v>
      </c>
      <c r="G54" s="42"/>
    </row>
    <row r="55" spans="1:7" ht="25.5" x14ac:dyDescent="0.2">
      <c r="A55" s="18" t="s">
        <v>206</v>
      </c>
      <c r="B55" s="19" t="s">
        <v>80</v>
      </c>
      <c r="C55" s="18" t="s">
        <v>292</v>
      </c>
      <c r="D55" s="42"/>
      <c r="E55" s="42"/>
      <c r="F55" s="42">
        <f t="shared" si="2"/>
        <v>0</v>
      </c>
      <c r="G55" s="42"/>
    </row>
    <row r="56" spans="1:7" ht="25.5" x14ac:dyDescent="0.2">
      <c r="A56" s="18" t="s">
        <v>207</v>
      </c>
      <c r="B56" s="19" t="s">
        <v>81</v>
      </c>
      <c r="C56" s="18" t="s">
        <v>293</v>
      </c>
      <c r="D56" s="42"/>
      <c r="E56" s="42"/>
      <c r="F56" s="42">
        <f t="shared" si="2"/>
        <v>0</v>
      </c>
      <c r="G56" s="42"/>
    </row>
    <row r="57" spans="1:7" ht="25.5" x14ac:dyDescent="0.2">
      <c r="A57" s="18" t="s">
        <v>208</v>
      </c>
      <c r="B57" s="19" t="s">
        <v>82</v>
      </c>
      <c r="C57" s="18" t="s">
        <v>294</v>
      </c>
      <c r="D57" s="42"/>
      <c r="E57" s="42"/>
      <c r="F57" s="42">
        <f t="shared" si="2"/>
        <v>0</v>
      </c>
      <c r="G57" s="42"/>
    </row>
    <row r="58" spans="1:7" ht="25.5" x14ac:dyDescent="0.2">
      <c r="A58" s="18" t="s">
        <v>209</v>
      </c>
      <c r="B58" s="19" t="s">
        <v>83</v>
      </c>
      <c r="C58" s="18" t="s">
        <v>295</v>
      </c>
      <c r="D58" s="42"/>
      <c r="E58" s="42"/>
      <c r="F58" s="42">
        <f t="shared" si="2"/>
        <v>0</v>
      </c>
      <c r="G58" s="42"/>
    </row>
    <row r="59" spans="1:7" ht="25.5" x14ac:dyDescent="0.2">
      <c r="A59" s="18" t="s">
        <v>210</v>
      </c>
      <c r="B59" s="19" t="s">
        <v>84</v>
      </c>
      <c r="C59" s="18" t="s">
        <v>296</v>
      </c>
      <c r="D59" s="42"/>
      <c r="E59" s="42"/>
      <c r="F59" s="42">
        <f t="shared" si="2"/>
        <v>0</v>
      </c>
      <c r="G59" s="42"/>
    </row>
    <row r="60" spans="1:7" ht="25.5" x14ac:dyDescent="0.2">
      <c r="A60" s="18" t="s">
        <v>211</v>
      </c>
      <c r="B60" s="19" t="s">
        <v>85</v>
      </c>
      <c r="C60" s="18" t="s">
        <v>297</v>
      </c>
      <c r="D60" s="42"/>
      <c r="E60" s="42"/>
      <c r="F60" s="42">
        <f t="shared" si="2"/>
        <v>0</v>
      </c>
      <c r="G60" s="42"/>
    </row>
    <row r="61" spans="1:7" ht="25.5" x14ac:dyDescent="0.2">
      <c r="A61" s="18" t="s">
        <v>212</v>
      </c>
      <c r="B61" s="19" t="s">
        <v>86</v>
      </c>
      <c r="C61" s="18" t="s">
        <v>298</v>
      </c>
      <c r="D61" s="42"/>
      <c r="E61" s="42"/>
      <c r="F61" s="42">
        <f t="shared" si="2"/>
        <v>0</v>
      </c>
      <c r="G61" s="42"/>
    </row>
    <row r="62" spans="1:7" ht="25.5" x14ac:dyDescent="0.2">
      <c r="A62" s="18" t="s">
        <v>213</v>
      </c>
      <c r="B62" s="19" t="s">
        <v>87</v>
      </c>
      <c r="C62" s="18" t="s">
        <v>299</v>
      </c>
      <c r="D62" s="42"/>
      <c r="E62" s="42"/>
      <c r="F62" s="42">
        <f t="shared" si="2"/>
        <v>0</v>
      </c>
      <c r="G62" s="42"/>
    </row>
    <row r="63" spans="1:7" x14ac:dyDescent="0.2">
      <c r="A63" s="18">
        <v>23</v>
      </c>
      <c r="B63" s="19" t="s">
        <v>88</v>
      </c>
      <c r="C63" s="18" t="s">
        <v>300</v>
      </c>
      <c r="D63" s="42">
        <f>D64+D65+D66+D67+D68+D69+D70+D71</f>
        <v>0</v>
      </c>
      <c r="E63" s="42">
        <f>E64+E65+E66+E67+E68+E69+E70+E71</f>
        <v>0</v>
      </c>
      <c r="F63" s="42">
        <f>F64+F65+F66+F67+F68+F69+F70+F71</f>
        <v>0</v>
      </c>
      <c r="G63" s="42">
        <f>G64+G65+G66+G67+G68+G69+G70+G71</f>
        <v>0</v>
      </c>
    </row>
    <row r="64" spans="1:7" ht="25.5" x14ac:dyDescent="0.2">
      <c r="A64" s="18" t="s">
        <v>214</v>
      </c>
      <c r="B64" s="19" t="s">
        <v>89</v>
      </c>
      <c r="C64" s="18" t="s">
        <v>301</v>
      </c>
      <c r="D64" s="42"/>
      <c r="E64" s="42"/>
      <c r="F64" s="42">
        <f>D64-E64</f>
        <v>0</v>
      </c>
      <c r="G64" s="42"/>
    </row>
    <row r="65" spans="1:7" ht="25.5" x14ac:dyDescent="0.2">
      <c r="A65" s="18" t="s">
        <v>215</v>
      </c>
      <c r="B65" s="19" t="s">
        <v>90</v>
      </c>
      <c r="C65" s="18" t="s">
        <v>302</v>
      </c>
      <c r="D65" s="42"/>
      <c r="E65" s="42"/>
      <c r="F65" s="42">
        <f t="shared" ref="F65:F72" si="3">D65-E65</f>
        <v>0</v>
      </c>
      <c r="G65" s="42"/>
    </row>
    <row r="66" spans="1:7" ht="25.5" x14ac:dyDescent="0.2">
      <c r="A66" s="18" t="s">
        <v>216</v>
      </c>
      <c r="B66" s="19" t="s">
        <v>91</v>
      </c>
      <c r="C66" s="18" t="s">
        <v>303</v>
      </c>
      <c r="D66" s="42"/>
      <c r="E66" s="42"/>
      <c r="F66" s="42">
        <f t="shared" si="3"/>
        <v>0</v>
      </c>
      <c r="G66" s="42"/>
    </row>
    <row r="67" spans="1:7" ht="25.5" x14ac:dyDescent="0.2">
      <c r="A67" s="18" t="s">
        <v>217</v>
      </c>
      <c r="B67" s="19" t="s">
        <v>92</v>
      </c>
      <c r="C67" s="18" t="s">
        <v>304</v>
      </c>
      <c r="D67" s="42"/>
      <c r="E67" s="42"/>
      <c r="F67" s="42">
        <f t="shared" si="3"/>
        <v>0</v>
      </c>
      <c r="G67" s="42"/>
    </row>
    <row r="68" spans="1:7" ht="25.5" x14ac:dyDescent="0.2">
      <c r="A68" s="18" t="s">
        <v>218</v>
      </c>
      <c r="B68" s="19" t="s">
        <v>93</v>
      </c>
      <c r="C68" s="18" t="s">
        <v>305</v>
      </c>
      <c r="D68" s="42"/>
      <c r="E68" s="42"/>
      <c r="F68" s="42">
        <f t="shared" si="3"/>
        <v>0</v>
      </c>
      <c r="G68" s="42"/>
    </row>
    <row r="69" spans="1:7" ht="25.5" x14ac:dyDescent="0.2">
      <c r="A69" s="18" t="s">
        <v>219</v>
      </c>
      <c r="B69" s="19" t="s">
        <v>94</v>
      </c>
      <c r="C69" s="18" t="s">
        <v>306</v>
      </c>
      <c r="D69" s="42"/>
      <c r="E69" s="42"/>
      <c r="F69" s="42">
        <f t="shared" si="3"/>
        <v>0</v>
      </c>
      <c r="G69" s="42"/>
    </row>
    <row r="70" spans="1:7" ht="25.5" x14ac:dyDescent="0.2">
      <c r="A70" s="18" t="s">
        <v>220</v>
      </c>
      <c r="B70" s="19" t="s">
        <v>95</v>
      </c>
      <c r="C70" s="18" t="s">
        <v>307</v>
      </c>
      <c r="D70" s="42"/>
      <c r="E70" s="42"/>
      <c r="F70" s="42">
        <f t="shared" si="3"/>
        <v>0</v>
      </c>
      <c r="G70" s="42"/>
    </row>
    <row r="71" spans="1:7" x14ac:dyDescent="0.2">
      <c r="A71" s="18">
        <v>237</v>
      </c>
      <c r="B71" s="19" t="s">
        <v>96</v>
      </c>
      <c r="C71" s="18" t="s">
        <v>308</v>
      </c>
      <c r="D71" s="42"/>
      <c r="E71" s="42"/>
      <c r="F71" s="42">
        <f t="shared" si="3"/>
        <v>0</v>
      </c>
      <c r="G71" s="42"/>
    </row>
    <row r="72" spans="1:7" ht="25.5" x14ac:dyDescent="0.2">
      <c r="A72" s="18" t="s">
        <v>221</v>
      </c>
      <c r="B72" s="19" t="s">
        <v>97</v>
      </c>
      <c r="C72" s="18" t="s">
        <v>309</v>
      </c>
      <c r="D72" s="42"/>
      <c r="E72" s="42"/>
      <c r="F72" s="42">
        <f t="shared" si="3"/>
        <v>0</v>
      </c>
      <c r="G72" s="42"/>
    </row>
    <row r="73" spans="1:7" x14ac:dyDescent="0.2">
      <c r="A73" s="18">
        <v>24</v>
      </c>
      <c r="B73" s="19" t="s">
        <v>98</v>
      </c>
      <c r="C73" s="18" t="s">
        <v>310</v>
      </c>
      <c r="D73" s="42">
        <f>D74+D75</f>
        <v>0</v>
      </c>
      <c r="E73" s="42">
        <f>E74+E75</f>
        <v>0</v>
      </c>
      <c r="F73" s="42">
        <f>F74+F75</f>
        <v>0</v>
      </c>
      <c r="G73" s="42">
        <f>G74+G75</f>
        <v>0</v>
      </c>
    </row>
    <row r="74" spans="1:7" x14ac:dyDescent="0.2">
      <c r="A74" s="18">
        <v>240</v>
      </c>
      <c r="B74" s="19" t="s">
        <v>99</v>
      </c>
      <c r="C74" s="18" t="s">
        <v>311</v>
      </c>
      <c r="D74" s="42"/>
      <c r="E74" s="42"/>
      <c r="F74" s="42">
        <f t="shared" ref="F74:F79" si="4">D74-E74</f>
        <v>0</v>
      </c>
      <c r="G74" s="42"/>
    </row>
    <row r="75" spans="1:7" ht="25.5" x14ac:dyDescent="0.2">
      <c r="A75" s="18" t="s">
        <v>222</v>
      </c>
      <c r="B75" s="19" t="s">
        <v>100</v>
      </c>
      <c r="C75" s="18" t="s">
        <v>312</v>
      </c>
      <c r="D75" s="42"/>
      <c r="E75" s="42"/>
      <c r="F75" s="42">
        <f t="shared" si="4"/>
        <v>0</v>
      </c>
      <c r="G75" s="42"/>
    </row>
    <row r="76" spans="1:7" ht="25.5" x14ac:dyDescent="0.2">
      <c r="A76" s="18" t="s">
        <v>223</v>
      </c>
      <c r="B76" s="19" t="s">
        <v>101</v>
      </c>
      <c r="C76" s="18" t="s">
        <v>313</v>
      </c>
      <c r="D76" s="42"/>
      <c r="E76" s="42"/>
      <c r="F76" s="42">
        <f t="shared" si="4"/>
        <v>0</v>
      </c>
      <c r="G76" s="42"/>
    </row>
    <row r="77" spans="1:7" ht="38.25" x14ac:dyDescent="0.2">
      <c r="A77" s="18" t="s">
        <v>224</v>
      </c>
      <c r="B77" s="19" t="s">
        <v>102</v>
      </c>
      <c r="C77" s="18" t="s">
        <v>314</v>
      </c>
      <c r="D77" s="42"/>
      <c r="E77" s="42"/>
      <c r="F77" s="42">
        <f t="shared" si="4"/>
        <v>0</v>
      </c>
      <c r="G77" s="42"/>
    </row>
    <row r="78" spans="1:7" x14ac:dyDescent="0.2">
      <c r="A78" s="18">
        <v>278</v>
      </c>
      <c r="B78" s="19" t="s">
        <v>103</v>
      </c>
      <c r="C78" s="18" t="s">
        <v>315</v>
      </c>
      <c r="D78" s="42"/>
      <c r="E78" s="42"/>
      <c r="F78" s="42">
        <f t="shared" si="4"/>
        <v>0</v>
      </c>
      <c r="G78" s="42"/>
    </row>
    <row r="79" spans="1:7" x14ac:dyDescent="0.2">
      <c r="A79" s="33">
        <v>290</v>
      </c>
      <c r="B79" s="32" t="s">
        <v>225</v>
      </c>
      <c r="C79" s="33" t="s">
        <v>316</v>
      </c>
      <c r="D79" s="48"/>
      <c r="E79" s="48"/>
      <c r="F79" s="48">
        <f t="shared" si="4"/>
        <v>0</v>
      </c>
      <c r="G79" s="48"/>
    </row>
    <row r="80" spans="1:7" x14ac:dyDescent="0.2">
      <c r="A80" s="31"/>
      <c r="B80" s="32" t="s">
        <v>226</v>
      </c>
      <c r="C80" s="33" t="s">
        <v>317</v>
      </c>
      <c r="D80" s="48">
        <f>D17+D45+D79</f>
        <v>0</v>
      </c>
      <c r="E80" s="48">
        <f>E17+E45+E79</f>
        <v>0</v>
      </c>
      <c r="F80" s="48">
        <f>F17+F45+F79</f>
        <v>0</v>
      </c>
      <c r="G80" s="48">
        <f>G17+G45+G79</f>
        <v>0</v>
      </c>
    </row>
    <row r="81" spans="1:7" x14ac:dyDescent="0.2">
      <c r="A81" s="33">
        <v>88</v>
      </c>
      <c r="B81" s="32" t="s">
        <v>227</v>
      </c>
      <c r="C81" s="33" t="s">
        <v>318</v>
      </c>
      <c r="D81" s="48"/>
      <c r="E81" s="48"/>
      <c r="F81" s="48"/>
      <c r="G81" s="48"/>
    </row>
    <row r="82" spans="1:7" x14ac:dyDescent="0.2">
      <c r="A82" s="31"/>
      <c r="B82" s="32" t="s">
        <v>228</v>
      </c>
      <c r="C82" s="33" t="s">
        <v>319</v>
      </c>
      <c r="D82" s="48">
        <f>D80+D81</f>
        <v>0</v>
      </c>
      <c r="E82" s="48">
        <f>E80+E81</f>
        <v>0</v>
      </c>
      <c r="F82" s="48">
        <f>F80+F81</f>
        <v>0</v>
      </c>
      <c r="G82" s="48">
        <f>G80+G81</f>
        <v>0</v>
      </c>
    </row>
    <row r="83" spans="1:7" x14ac:dyDescent="0.2">
      <c r="A83" s="34"/>
      <c r="B83" s="35"/>
      <c r="C83" s="36"/>
      <c r="D83" s="8"/>
      <c r="E83" s="8"/>
      <c r="F83" s="8"/>
      <c r="G83" s="8"/>
    </row>
    <row r="84" spans="1:7" ht="78" customHeight="1" x14ac:dyDescent="0.2">
      <c r="A84" s="31" t="s">
        <v>174</v>
      </c>
      <c r="B84" s="37" t="s">
        <v>325</v>
      </c>
      <c r="C84" s="33" t="s">
        <v>326</v>
      </c>
      <c r="D84" s="7" t="s">
        <v>180</v>
      </c>
      <c r="E84" s="7" t="s">
        <v>179</v>
      </c>
      <c r="F84" s="8"/>
      <c r="G84" s="8"/>
    </row>
    <row r="85" spans="1:7" x14ac:dyDescent="0.2">
      <c r="A85" s="31" t="s">
        <v>327</v>
      </c>
      <c r="B85" s="37">
        <v>2</v>
      </c>
      <c r="C85" s="33" t="s">
        <v>328</v>
      </c>
      <c r="D85" s="7">
        <v>4</v>
      </c>
      <c r="E85" s="7">
        <v>5</v>
      </c>
      <c r="F85" s="8"/>
      <c r="G85" s="8"/>
    </row>
    <row r="86" spans="1:7" x14ac:dyDescent="0.2">
      <c r="A86" s="31"/>
      <c r="B86" s="11" t="s">
        <v>255</v>
      </c>
      <c r="C86" s="38"/>
      <c r="D86" s="6"/>
      <c r="E86" s="6"/>
      <c r="F86" s="8"/>
      <c r="G86" s="8"/>
    </row>
    <row r="87" spans="1:7" x14ac:dyDescent="0.2">
      <c r="A87" s="31"/>
      <c r="B87" s="32" t="s">
        <v>254</v>
      </c>
      <c r="C87" s="33">
        <v>101</v>
      </c>
      <c r="D87" s="48">
        <f>D88-D95+D96+D97+D103+D104-D105+D106-D109</f>
        <v>0</v>
      </c>
      <c r="E87" s="48">
        <f>E88-E95+E96+E97+E103+E104-E105+E106-E109</f>
        <v>0</v>
      </c>
      <c r="F87" s="8"/>
      <c r="G87" s="8"/>
    </row>
    <row r="88" spans="1:7" x14ac:dyDescent="0.2">
      <c r="A88" s="18">
        <v>30</v>
      </c>
      <c r="B88" s="19" t="s">
        <v>104</v>
      </c>
      <c r="C88" s="18">
        <v>102</v>
      </c>
      <c r="D88" s="42">
        <f>D89+D90+D91+D92+D93+D94</f>
        <v>0</v>
      </c>
      <c r="E88" s="42">
        <f>E89+E90+E91+E92+E93+E94</f>
        <v>0</v>
      </c>
      <c r="F88" s="8"/>
      <c r="G88" s="8"/>
    </row>
    <row r="89" spans="1:7" x14ac:dyDescent="0.2">
      <c r="A89" s="18">
        <v>300</v>
      </c>
      <c r="B89" s="19" t="s">
        <v>105</v>
      </c>
      <c r="C89" s="18">
        <v>103</v>
      </c>
      <c r="D89" s="42"/>
      <c r="E89" s="42"/>
      <c r="F89" s="8"/>
      <c r="G89" s="8"/>
    </row>
    <row r="90" spans="1:7" x14ac:dyDescent="0.2">
      <c r="A90" s="18">
        <v>301</v>
      </c>
      <c r="B90" s="19" t="s">
        <v>106</v>
      </c>
      <c r="C90" s="18">
        <v>104</v>
      </c>
      <c r="D90" s="42"/>
      <c r="E90" s="42"/>
      <c r="F90" s="8"/>
      <c r="G90" s="8"/>
    </row>
    <row r="91" spans="1:7" x14ac:dyDescent="0.2">
      <c r="A91" s="18">
        <v>302</v>
      </c>
      <c r="B91" s="19" t="s">
        <v>107</v>
      </c>
      <c r="C91" s="18">
        <v>105</v>
      </c>
      <c r="D91" s="42"/>
      <c r="E91" s="42"/>
      <c r="F91" s="8"/>
      <c r="G91" s="8"/>
    </row>
    <row r="92" spans="1:7" ht="25.5" x14ac:dyDescent="0.2">
      <c r="A92" s="18">
        <v>303</v>
      </c>
      <c r="B92" s="19" t="s">
        <v>108</v>
      </c>
      <c r="C92" s="18">
        <v>106</v>
      </c>
      <c r="D92" s="42"/>
      <c r="E92" s="42"/>
      <c r="F92" s="8"/>
      <c r="G92" s="8"/>
    </row>
    <row r="93" spans="1:7" ht="25.5" x14ac:dyDescent="0.2">
      <c r="A93" s="18">
        <v>304</v>
      </c>
      <c r="B93" s="19" t="s">
        <v>109</v>
      </c>
      <c r="C93" s="18">
        <v>107</v>
      </c>
      <c r="D93" s="42"/>
      <c r="E93" s="42"/>
      <c r="F93" s="8"/>
      <c r="G93" s="8"/>
    </row>
    <row r="94" spans="1:7" x14ac:dyDescent="0.2">
      <c r="A94" s="18">
        <v>309</v>
      </c>
      <c r="B94" s="19" t="s">
        <v>110</v>
      </c>
      <c r="C94" s="18">
        <v>108</v>
      </c>
      <c r="D94" s="42"/>
      <c r="E94" s="42"/>
      <c r="F94" s="8"/>
      <c r="G94" s="8"/>
    </row>
    <row r="95" spans="1:7" ht="25.5" x14ac:dyDescent="0.2">
      <c r="A95" s="18" t="s">
        <v>229</v>
      </c>
      <c r="B95" s="19" t="s">
        <v>111</v>
      </c>
      <c r="C95" s="18">
        <v>109</v>
      </c>
      <c r="D95" s="42"/>
      <c r="E95" s="42"/>
      <c r="F95" s="8"/>
      <c r="G95" s="8"/>
    </row>
    <row r="96" spans="1:7" x14ac:dyDescent="0.2">
      <c r="A96" s="18">
        <v>320</v>
      </c>
      <c r="B96" s="19" t="s">
        <v>112</v>
      </c>
      <c r="C96" s="18">
        <v>110</v>
      </c>
      <c r="D96" s="42"/>
      <c r="E96" s="42"/>
      <c r="F96" s="8"/>
      <c r="G96" s="8"/>
    </row>
    <row r="97" spans="1:7" x14ac:dyDescent="0.2">
      <c r="A97" s="18" t="s">
        <v>230</v>
      </c>
      <c r="B97" s="19" t="s">
        <v>113</v>
      </c>
      <c r="C97" s="18">
        <v>111</v>
      </c>
      <c r="D97" s="42">
        <f>D98+D99+D100+D101+D102</f>
        <v>0</v>
      </c>
      <c r="E97" s="42">
        <f>E98+E99+E100+E101+E102</f>
        <v>0</v>
      </c>
      <c r="F97" s="8"/>
      <c r="G97" s="8"/>
    </row>
    <row r="98" spans="1:7" x14ac:dyDescent="0.2">
      <c r="A98" s="18">
        <v>321</v>
      </c>
      <c r="B98" s="19" t="s">
        <v>114</v>
      </c>
      <c r="C98" s="18">
        <v>112</v>
      </c>
      <c r="D98" s="42"/>
      <c r="E98" s="42"/>
      <c r="F98" s="8"/>
      <c r="G98" s="8"/>
    </row>
    <row r="99" spans="1:7" x14ac:dyDescent="0.2">
      <c r="A99" s="18">
        <v>322</v>
      </c>
      <c r="B99" s="19" t="s">
        <v>115</v>
      </c>
      <c r="C99" s="18">
        <v>113</v>
      </c>
      <c r="D99" s="42"/>
      <c r="E99" s="42"/>
      <c r="F99" s="8"/>
      <c r="G99" s="8"/>
    </row>
    <row r="100" spans="1:7" x14ac:dyDescent="0.2">
      <c r="A100" s="18">
        <v>323</v>
      </c>
      <c r="B100" s="19" t="s">
        <v>116</v>
      </c>
      <c r="C100" s="18">
        <v>114</v>
      </c>
      <c r="D100" s="42"/>
      <c r="E100" s="42"/>
      <c r="F100" s="8"/>
      <c r="G100" s="8"/>
    </row>
    <row r="101" spans="1:7" x14ac:dyDescent="0.2">
      <c r="A101" s="18">
        <v>324</v>
      </c>
      <c r="B101" s="19" t="s">
        <v>117</v>
      </c>
      <c r="C101" s="18">
        <v>115</v>
      </c>
      <c r="D101" s="42"/>
      <c r="E101" s="42"/>
      <c r="F101" s="8"/>
      <c r="G101" s="8"/>
    </row>
    <row r="102" spans="1:7" x14ac:dyDescent="0.2">
      <c r="A102" s="18">
        <v>329</v>
      </c>
      <c r="B102" s="19" t="s">
        <v>118</v>
      </c>
      <c r="C102" s="18">
        <v>116</v>
      </c>
      <c r="D102" s="42"/>
      <c r="E102" s="42"/>
      <c r="F102" s="8"/>
      <c r="G102" s="8"/>
    </row>
    <row r="103" spans="1:7" ht="25.5" x14ac:dyDescent="0.2">
      <c r="A103" s="18" t="s">
        <v>231</v>
      </c>
      <c r="B103" s="19" t="s">
        <v>119</v>
      </c>
      <c r="C103" s="18">
        <v>117</v>
      </c>
      <c r="D103" s="42"/>
      <c r="E103" s="42"/>
      <c r="F103" s="8"/>
      <c r="G103" s="8"/>
    </row>
    <row r="104" spans="1:7" ht="25.5" x14ac:dyDescent="0.2">
      <c r="A104" s="18">
        <v>332</v>
      </c>
      <c r="B104" s="19" t="s">
        <v>120</v>
      </c>
      <c r="C104" s="18">
        <v>118</v>
      </c>
      <c r="D104" s="42"/>
      <c r="E104" s="42"/>
      <c r="F104" s="8"/>
      <c r="G104" s="8"/>
    </row>
    <row r="105" spans="1:7" ht="25.5" x14ac:dyDescent="0.2">
      <c r="A105" s="18">
        <v>333</v>
      </c>
      <c r="B105" s="19" t="s">
        <v>121</v>
      </c>
      <c r="C105" s="18">
        <v>119</v>
      </c>
      <c r="D105" s="42"/>
      <c r="E105" s="42"/>
      <c r="F105" s="8"/>
      <c r="G105" s="8"/>
    </row>
    <row r="106" spans="1:7" x14ac:dyDescent="0.2">
      <c r="A106" s="18">
        <v>34</v>
      </c>
      <c r="B106" s="19" t="s">
        <v>122</v>
      </c>
      <c r="C106" s="18">
        <v>120</v>
      </c>
      <c r="D106" s="42">
        <f>D107+D108</f>
        <v>0</v>
      </c>
      <c r="E106" s="42">
        <f>E107+E108</f>
        <v>0</v>
      </c>
      <c r="F106" s="8"/>
      <c r="G106" s="8"/>
    </row>
    <row r="107" spans="1:7" x14ac:dyDescent="0.2">
      <c r="A107" s="18">
        <v>340</v>
      </c>
      <c r="B107" s="19" t="s">
        <v>123</v>
      </c>
      <c r="C107" s="18">
        <v>121</v>
      </c>
      <c r="D107" s="42"/>
      <c r="E107" s="42"/>
      <c r="F107" s="8"/>
      <c r="G107" s="8"/>
    </row>
    <row r="108" spans="1:7" x14ac:dyDescent="0.2">
      <c r="A108" s="18">
        <v>341</v>
      </c>
      <c r="B108" s="19" t="s">
        <v>124</v>
      </c>
      <c r="C108" s="18">
        <v>122</v>
      </c>
      <c r="D108" s="42"/>
      <c r="E108" s="42"/>
      <c r="F108" s="8"/>
      <c r="G108" s="8"/>
    </row>
    <row r="109" spans="1:7" x14ac:dyDescent="0.2">
      <c r="A109" s="18">
        <v>35</v>
      </c>
      <c r="B109" s="19" t="s">
        <v>125</v>
      </c>
      <c r="C109" s="18">
        <v>123</v>
      </c>
      <c r="D109" s="42">
        <f>D110+D111</f>
        <v>0</v>
      </c>
      <c r="E109" s="42">
        <f>E110+E111</f>
        <v>0</v>
      </c>
      <c r="F109" s="8"/>
      <c r="G109" s="8"/>
    </row>
    <row r="110" spans="1:7" x14ac:dyDescent="0.2">
      <c r="A110" s="18">
        <v>350</v>
      </c>
      <c r="B110" s="19" t="s">
        <v>126</v>
      </c>
      <c r="C110" s="18">
        <v>124</v>
      </c>
      <c r="D110" s="42"/>
      <c r="E110" s="42"/>
      <c r="F110" s="8"/>
      <c r="G110" s="8"/>
    </row>
    <row r="111" spans="1:7" x14ac:dyDescent="0.2">
      <c r="A111" s="18">
        <v>351</v>
      </c>
      <c r="B111" s="19" t="s">
        <v>127</v>
      </c>
      <c r="C111" s="18">
        <v>125</v>
      </c>
      <c r="D111" s="42"/>
      <c r="E111" s="42"/>
      <c r="F111" s="8"/>
      <c r="G111" s="8"/>
    </row>
    <row r="112" spans="1:7" x14ac:dyDescent="0.2">
      <c r="A112" s="33">
        <v>40</v>
      </c>
      <c r="B112" s="32" t="s">
        <v>232</v>
      </c>
      <c r="C112" s="33">
        <v>126</v>
      </c>
      <c r="D112" s="48">
        <f>D113+D114+D115+D116+D117+D118+D119+D120</f>
        <v>0</v>
      </c>
      <c r="E112" s="48">
        <f>E113+E114+E115+E116+E117+E118+E119+E120</f>
        <v>0</v>
      </c>
      <c r="F112" s="8"/>
      <c r="G112" s="8"/>
    </row>
    <row r="113" spans="1:7" x14ac:dyDescent="0.2">
      <c r="A113" s="18">
        <v>400</v>
      </c>
      <c r="B113" s="19" t="s">
        <v>128</v>
      </c>
      <c r="C113" s="18">
        <v>127</v>
      </c>
      <c r="D113" s="42"/>
      <c r="E113" s="42"/>
      <c r="F113" s="8"/>
      <c r="G113" s="8"/>
    </row>
    <row r="114" spans="1:7" x14ac:dyDescent="0.2">
      <c r="A114" s="18">
        <v>401</v>
      </c>
      <c r="B114" s="19" t="s">
        <v>129</v>
      </c>
      <c r="C114" s="18">
        <v>128</v>
      </c>
      <c r="D114" s="42"/>
      <c r="E114" s="42"/>
      <c r="F114" s="8"/>
      <c r="G114" s="8"/>
    </row>
    <row r="115" spans="1:7" x14ac:dyDescent="0.2">
      <c r="A115" s="18">
        <v>402</v>
      </c>
      <c r="B115" s="19" t="s">
        <v>130</v>
      </c>
      <c r="C115" s="18">
        <v>129</v>
      </c>
      <c r="D115" s="42"/>
      <c r="E115" s="42"/>
      <c r="F115" s="8"/>
      <c r="G115" s="8"/>
    </row>
    <row r="116" spans="1:7" x14ac:dyDescent="0.2">
      <c r="A116" s="18">
        <v>403</v>
      </c>
      <c r="B116" s="19" t="s">
        <v>131</v>
      </c>
      <c r="C116" s="18">
        <v>130</v>
      </c>
      <c r="D116" s="42"/>
      <c r="E116" s="42"/>
      <c r="F116" s="8"/>
      <c r="G116" s="8"/>
    </row>
    <row r="117" spans="1:7" x14ac:dyDescent="0.2">
      <c r="A117" s="18">
        <v>404</v>
      </c>
      <c r="B117" s="19" t="s">
        <v>132</v>
      </c>
      <c r="C117" s="18">
        <v>131</v>
      </c>
      <c r="D117" s="42"/>
      <c r="E117" s="42"/>
      <c r="F117" s="8"/>
      <c r="G117" s="8"/>
    </row>
    <row r="118" spans="1:7" x14ac:dyDescent="0.2">
      <c r="A118" s="18">
        <v>405</v>
      </c>
      <c r="B118" s="19" t="s">
        <v>133</v>
      </c>
      <c r="C118" s="18">
        <v>132</v>
      </c>
      <c r="D118" s="42"/>
      <c r="E118" s="42"/>
      <c r="F118" s="8"/>
      <c r="G118" s="8"/>
    </row>
    <row r="119" spans="1:7" x14ac:dyDescent="0.2">
      <c r="A119" s="18">
        <v>406</v>
      </c>
      <c r="B119" s="19" t="s">
        <v>134</v>
      </c>
      <c r="C119" s="18">
        <v>133</v>
      </c>
      <c r="D119" s="42"/>
      <c r="E119" s="42"/>
      <c r="F119" s="8"/>
      <c r="G119" s="8"/>
    </row>
    <row r="120" spans="1:7" x14ac:dyDescent="0.2">
      <c r="A120" s="18">
        <v>409</v>
      </c>
      <c r="B120" s="19" t="s">
        <v>135</v>
      </c>
      <c r="C120" s="18">
        <v>134</v>
      </c>
      <c r="D120" s="42"/>
      <c r="E120" s="42"/>
      <c r="F120" s="8"/>
      <c r="G120" s="8"/>
    </row>
    <row r="121" spans="1:7" x14ac:dyDescent="0.2">
      <c r="A121" s="31"/>
      <c r="B121" s="32" t="s">
        <v>233</v>
      </c>
      <c r="C121" s="33">
        <v>135</v>
      </c>
      <c r="D121" s="48">
        <f>D122+D131</f>
        <v>0</v>
      </c>
      <c r="E121" s="48">
        <f>E122+E131</f>
        <v>0</v>
      </c>
      <c r="F121" s="8"/>
      <c r="G121" s="8"/>
    </row>
    <row r="122" spans="1:7" x14ac:dyDescent="0.2">
      <c r="A122" s="18">
        <v>41</v>
      </c>
      <c r="B122" s="19" t="s">
        <v>136</v>
      </c>
      <c r="C122" s="18">
        <v>136</v>
      </c>
      <c r="D122" s="42">
        <f>D123+D124+D125+D126+D127+D128+D129+D130</f>
        <v>0</v>
      </c>
      <c r="E122" s="42">
        <f>E123+E124+E125+E126+E127+E128+E129+E130</f>
        <v>0</v>
      </c>
      <c r="F122" s="8"/>
      <c r="G122" s="8"/>
    </row>
    <row r="123" spans="1:7" x14ac:dyDescent="0.2">
      <c r="A123" s="18">
        <v>410</v>
      </c>
      <c r="B123" s="19" t="s">
        <v>137</v>
      </c>
      <c r="C123" s="18">
        <v>137</v>
      </c>
      <c r="D123" s="42"/>
      <c r="E123" s="42"/>
      <c r="F123" s="8"/>
      <c r="G123" s="8"/>
    </row>
    <row r="124" spans="1:7" x14ac:dyDescent="0.2">
      <c r="A124" s="18">
        <v>411</v>
      </c>
      <c r="B124" s="19" t="s">
        <v>138</v>
      </c>
      <c r="C124" s="18">
        <v>138</v>
      </c>
      <c r="D124" s="42"/>
      <c r="E124" s="42"/>
      <c r="F124" s="8"/>
      <c r="G124" s="8"/>
    </row>
    <row r="125" spans="1:7" ht="25.5" x14ac:dyDescent="0.2">
      <c r="A125" s="18">
        <v>412</v>
      </c>
      <c r="B125" s="19" t="s">
        <v>139</v>
      </c>
      <c r="C125" s="18">
        <v>139</v>
      </c>
      <c r="D125" s="42"/>
      <c r="E125" s="42"/>
      <c r="F125" s="8"/>
      <c r="G125" s="8"/>
    </row>
    <row r="126" spans="1:7" x14ac:dyDescent="0.2">
      <c r="A126" s="18" t="s">
        <v>234</v>
      </c>
      <c r="B126" s="19" t="s">
        <v>140</v>
      </c>
      <c r="C126" s="18">
        <v>140</v>
      </c>
      <c r="D126" s="42"/>
      <c r="E126" s="42"/>
      <c r="F126" s="8"/>
      <c r="G126" s="8"/>
    </row>
    <row r="127" spans="1:7" x14ac:dyDescent="0.2">
      <c r="A127" s="18" t="s">
        <v>235</v>
      </c>
      <c r="B127" s="19" t="s">
        <v>141</v>
      </c>
      <c r="C127" s="18">
        <v>141</v>
      </c>
      <c r="D127" s="42"/>
      <c r="E127" s="42"/>
      <c r="F127" s="8"/>
      <c r="G127" s="8"/>
    </row>
    <row r="128" spans="1:7" x14ac:dyDescent="0.2">
      <c r="A128" s="18">
        <v>417</v>
      </c>
      <c r="B128" s="19" t="s">
        <v>142</v>
      </c>
      <c r="C128" s="18">
        <v>142</v>
      </c>
      <c r="D128" s="42"/>
      <c r="E128" s="42"/>
      <c r="F128" s="8"/>
      <c r="G128" s="8"/>
    </row>
    <row r="129" spans="1:7" x14ac:dyDescent="0.2">
      <c r="A129" s="18">
        <v>418</v>
      </c>
      <c r="B129" s="19" t="s">
        <v>143</v>
      </c>
      <c r="C129" s="18">
        <v>143</v>
      </c>
      <c r="D129" s="42"/>
      <c r="E129" s="42"/>
      <c r="F129" s="8"/>
      <c r="G129" s="8"/>
    </row>
    <row r="130" spans="1:7" x14ac:dyDescent="0.2">
      <c r="A130" s="18">
        <v>419</v>
      </c>
      <c r="B130" s="19" t="s">
        <v>144</v>
      </c>
      <c r="C130" s="18">
        <v>144</v>
      </c>
      <c r="D130" s="42"/>
      <c r="E130" s="42"/>
      <c r="F130" s="8"/>
      <c r="G130" s="8"/>
    </row>
    <row r="131" spans="1:7" ht="25.5" x14ac:dyDescent="0.2">
      <c r="A131" s="18" t="s">
        <v>236</v>
      </c>
      <c r="B131" s="19" t="s">
        <v>145</v>
      </c>
      <c r="C131" s="18">
        <v>145</v>
      </c>
      <c r="D131" s="42">
        <f>D132+D140+D144+D145+D148+D149+D150+D151+D152</f>
        <v>0</v>
      </c>
      <c r="E131" s="42">
        <f>E132+E140+E144+E145+E148+E149+E150+E151+E152</f>
        <v>0</v>
      </c>
      <c r="F131" s="8"/>
      <c r="G131" s="8"/>
    </row>
    <row r="132" spans="1:7" x14ac:dyDescent="0.2">
      <c r="A132" s="18">
        <v>42</v>
      </c>
      <c r="B132" s="19" t="s">
        <v>146</v>
      </c>
      <c r="C132" s="18">
        <v>146</v>
      </c>
      <c r="D132" s="42">
        <f>D133+D134+D135+D136+D137+D138+D139</f>
        <v>0</v>
      </c>
      <c r="E132" s="42">
        <f>E133+E134+E135+E136+E137+E138+E139</f>
        <v>0</v>
      </c>
      <c r="F132" s="8"/>
      <c r="G132" s="8"/>
    </row>
    <row r="133" spans="1:7" ht="25.5" x14ac:dyDescent="0.2">
      <c r="A133" s="18">
        <v>420</v>
      </c>
      <c r="B133" s="19" t="s">
        <v>147</v>
      </c>
      <c r="C133" s="18">
        <v>147</v>
      </c>
      <c r="D133" s="42"/>
      <c r="E133" s="42"/>
      <c r="F133" s="8"/>
      <c r="G133" s="8"/>
    </row>
    <row r="134" spans="1:7" ht="25.5" x14ac:dyDescent="0.2">
      <c r="A134" s="18">
        <v>421</v>
      </c>
      <c r="B134" s="19" t="s">
        <v>148</v>
      </c>
      <c r="C134" s="18">
        <v>148</v>
      </c>
      <c r="D134" s="42"/>
      <c r="E134" s="42"/>
      <c r="F134" s="8"/>
      <c r="G134" s="8"/>
    </row>
    <row r="135" spans="1:7" x14ac:dyDescent="0.2">
      <c r="A135" s="18" t="s">
        <v>237</v>
      </c>
      <c r="B135" s="19" t="s">
        <v>149</v>
      </c>
      <c r="C135" s="18">
        <v>149</v>
      </c>
      <c r="D135" s="42"/>
      <c r="E135" s="42"/>
      <c r="F135" s="8"/>
      <c r="G135" s="8"/>
    </row>
    <row r="136" spans="1:7" ht="25.5" x14ac:dyDescent="0.2">
      <c r="A136" s="18" t="s">
        <v>238</v>
      </c>
      <c r="B136" s="19" t="s">
        <v>150</v>
      </c>
      <c r="C136" s="18">
        <v>150</v>
      </c>
      <c r="D136" s="42"/>
      <c r="E136" s="42"/>
      <c r="F136" s="8"/>
      <c r="G136" s="8"/>
    </row>
    <row r="137" spans="1:7" ht="25.5" x14ac:dyDescent="0.2">
      <c r="A137" s="18">
        <v>426</v>
      </c>
      <c r="B137" s="19" t="s">
        <v>151</v>
      </c>
      <c r="C137" s="18">
        <v>151</v>
      </c>
      <c r="D137" s="42"/>
      <c r="E137" s="42"/>
      <c r="F137" s="8"/>
      <c r="G137" s="8"/>
    </row>
    <row r="138" spans="1:7" ht="25.5" x14ac:dyDescent="0.2">
      <c r="A138" s="18">
        <v>427</v>
      </c>
      <c r="B138" s="19" t="s">
        <v>152</v>
      </c>
      <c r="C138" s="18">
        <v>152</v>
      </c>
      <c r="D138" s="42"/>
      <c r="E138" s="42"/>
      <c r="F138" s="8"/>
      <c r="G138" s="8"/>
    </row>
    <row r="139" spans="1:7" x14ac:dyDescent="0.2">
      <c r="A139" s="18">
        <v>429</v>
      </c>
      <c r="B139" s="19" t="s">
        <v>153</v>
      </c>
      <c r="C139" s="18">
        <v>153</v>
      </c>
      <c r="D139" s="42"/>
      <c r="E139" s="42"/>
      <c r="F139" s="8"/>
      <c r="G139" s="8"/>
    </row>
    <row r="140" spans="1:7" ht="13.5" customHeight="1" x14ac:dyDescent="0.2">
      <c r="A140" s="18">
        <v>43</v>
      </c>
      <c r="B140" s="19" t="s">
        <v>154</v>
      </c>
      <c r="C140" s="18">
        <v>154</v>
      </c>
      <c r="D140" s="42">
        <f>D141+D142+D143</f>
        <v>0</v>
      </c>
      <c r="E140" s="42">
        <f>E141+E142+E143</f>
        <v>0</v>
      </c>
      <c r="F140" s="8"/>
      <c r="G140" s="8"/>
    </row>
    <row r="141" spans="1:7" x14ac:dyDescent="0.2">
      <c r="A141" s="18" t="s">
        <v>239</v>
      </c>
      <c r="B141" s="19" t="s">
        <v>155</v>
      </c>
      <c r="C141" s="18">
        <v>155</v>
      </c>
      <c r="D141" s="42"/>
      <c r="E141" s="42"/>
      <c r="F141" s="8"/>
      <c r="G141" s="8"/>
    </row>
    <row r="142" spans="1:7" ht="25.5" x14ac:dyDescent="0.2">
      <c r="A142" s="18" t="s">
        <v>240</v>
      </c>
      <c r="B142" s="19" t="s">
        <v>156</v>
      </c>
      <c r="C142" s="18">
        <v>156</v>
      </c>
      <c r="D142" s="42"/>
      <c r="E142" s="42"/>
      <c r="F142" s="8"/>
      <c r="G142" s="8"/>
    </row>
    <row r="143" spans="1:7" ht="25.5" x14ac:dyDescent="0.2">
      <c r="A143" s="18" t="s">
        <v>241</v>
      </c>
      <c r="B143" s="19" t="s">
        <v>157</v>
      </c>
      <c r="C143" s="18">
        <v>157</v>
      </c>
      <c r="D143" s="42"/>
      <c r="E143" s="42"/>
      <c r="F143" s="8"/>
      <c r="G143" s="8"/>
    </row>
    <row r="144" spans="1:7" ht="25.5" x14ac:dyDescent="0.2">
      <c r="A144" s="18" t="s">
        <v>242</v>
      </c>
      <c r="B144" s="19" t="s">
        <v>158</v>
      </c>
      <c r="C144" s="18">
        <v>158</v>
      </c>
      <c r="D144" s="42"/>
      <c r="E144" s="42"/>
      <c r="F144" s="8"/>
      <c r="G144" s="8"/>
    </row>
    <row r="145" spans="1:7" x14ac:dyDescent="0.2">
      <c r="A145" s="18">
        <v>45</v>
      </c>
      <c r="B145" s="19" t="s">
        <v>159</v>
      </c>
      <c r="C145" s="18">
        <v>159</v>
      </c>
      <c r="D145" s="42">
        <f>D146+D147</f>
        <v>0</v>
      </c>
      <c r="E145" s="42">
        <f>E146+E147</f>
        <v>0</v>
      </c>
      <c r="F145" s="8"/>
      <c r="G145" s="8"/>
    </row>
    <row r="146" spans="1:7" ht="25.5" x14ac:dyDescent="0.2">
      <c r="A146" s="18" t="s">
        <v>243</v>
      </c>
      <c r="B146" s="19" t="s">
        <v>160</v>
      </c>
      <c r="C146" s="18">
        <v>160</v>
      </c>
      <c r="D146" s="42"/>
      <c r="E146" s="42"/>
      <c r="F146" s="8"/>
      <c r="G146" s="8"/>
    </row>
    <row r="147" spans="1:7" ht="25.5" x14ac:dyDescent="0.2">
      <c r="A147" s="18" t="s">
        <v>244</v>
      </c>
      <c r="B147" s="19" t="s">
        <v>161</v>
      </c>
      <c r="C147" s="18">
        <v>161</v>
      </c>
      <c r="D147" s="42"/>
      <c r="E147" s="42"/>
      <c r="F147" s="8"/>
      <c r="G147" s="8"/>
    </row>
    <row r="148" spans="1:7" ht="25.5" x14ac:dyDescent="0.2">
      <c r="A148" s="18" t="s">
        <v>245</v>
      </c>
      <c r="B148" s="19" t="s">
        <v>162</v>
      </c>
      <c r="C148" s="18">
        <v>162</v>
      </c>
      <c r="D148" s="42"/>
      <c r="E148" s="42"/>
      <c r="F148" s="8"/>
      <c r="G148" s="8"/>
    </row>
    <row r="149" spans="1:7" ht="25.5" x14ac:dyDescent="0.2">
      <c r="A149" s="18" t="s">
        <v>246</v>
      </c>
      <c r="B149" s="19" t="s">
        <v>163</v>
      </c>
      <c r="C149" s="18">
        <v>163</v>
      </c>
      <c r="D149" s="42"/>
      <c r="E149" s="42"/>
      <c r="F149" s="8"/>
      <c r="G149" s="8"/>
    </row>
    <row r="150" spans="1:7" x14ac:dyDescent="0.2">
      <c r="A150" s="18">
        <v>474</v>
      </c>
      <c r="B150" s="19" t="s">
        <v>164</v>
      </c>
      <c r="C150" s="18">
        <v>164</v>
      </c>
      <c r="D150" s="42"/>
      <c r="E150" s="42"/>
      <c r="F150" s="8"/>
      <c r="G150" s="8"/>
    </row>
    <row r="151" spans="1:7" x14ac:dyDescent="0.2">
      <c r="A151" s="18">
        <v>497</v>
      </c>
      <c r="B151" s="19" t="s">
        <v>165</v>
      </c>
      <c r="C151" s="18">
        <v>165</v>
      </c>
      <c r="D151" s="42"/>
      <c r="E151" s="42"/>
      <c r="F151" s="8"/>
      <c r="G151" s="8"/>
    </row>
    <row r="152" spans="1:7" ht="25.5" x14ac:dyDescent="0.2">
      <c r="A152" s="18" t="s">
        <v>247</v>
      </c>
      <c r="B152" s="19" t="s">
        <v>166</v>
      </c>
      <c r="C152" s="18">
        <v>166</v>
      </c>
      <c r="D152" s="42">
        <f>D153+D154+D155+D156+D157+D158+D159</f>
        <v>0</v>
      </c>
      <c r="E152" s="42">
        <f>E153+E154+E155+E156+E157+E158+E159</f>
        <v>0</v>
      </c>
      <c r="F152" s="8"/>
      <c r="G152" s="8"/>
    </row>
    <row r="153" spans="1:7" x14ac:dyDescent="0.2">
      <c r="A153" s="18">
        <v>490</v>
      </c>
      <c r="B153" s="19" t="s">
        <v>167</v>
      </c>
      <c r="C153" s="18">
        <v>167</v>
      </c>
      <c r="D153" s="42"/>
      <c r="E153" s="42"/>
      <c r="F153" s="8"/>
      <c r="G153" s="8"/>
    </row>
    <row r="154" spans="1:7" x14ac:dyDescent="0.2">
      <c r="A154" s="18">
        <v>491</v>
      </c>
      <c r="B154" s="19" t="s">
        <v>168</v>
      </c>
      <c r="C154" s="18">
        <v>168</v>
      </c>
      <c r="D154" s="42"/>
      <c r="E154" s="42"/>
      <c r="F154" s="8"/>
      <c r="G154" s="8"/>
    </row>
    <row r="155" spans="1:7" x14ac:dyDescent="0.2">
      <c r="A155" s="18">
        <v>492</v>
      </c>
      <c r="B155" s="19" t="s">
        <v>169</v>
      </c>
      <c r="C155" s="18">
        <v>169</v>
      </c>
      <c r="D155" s="42"/>
      <c r="E155" s="42"/>
      <c r="F155" s="8"/>
      <c r="G155" s="8"/>
    </row>
    <row r="156" spans="1:7" x14ac:dyDescent="0.2">
      <c r="A156" s="18">
        <v>493</v>
      </c>
      <c r="B156" s="19" t="s">
        <v>170</v>
      </c>
      <c r="C156" s="18">
        <v>170</v>
      </c>
      <c r="D156" s="42"/>
      <c r="E156" s="42"/>
      <c r="F156" s="8"/>
      <c r="G156" s="8"/>
    </row>
    <row r="157" spans="1:7" x14ac:dyDescent="0.2">
      <c r="A157" s="18">
        <v>494</v>
      </c>
      <c r="B157" s="19" t="s">
        <v>171</v>
      </c>
      <c r="C157" s="18">
        <v>171</v>
      </c>
      <c r="D157" s="42"/>
      <c r="E157" s="42"/>
      <c r="F157" s="8"/>
      <c r="G157" s="8"/>
    </row>
    <row r="158" spans="1:7" ht="25.5" x14ac:dyDescent="0.2">
      <c r="A158" s="18">
        <v>495</v>
      </c>
      <c r="B158" s="19" t="s">
        <v>172</v>
      </c>
      <c r="C158" s="18">
        <v>172</v>
      </c>
      <c r="D158" s="42"/>
      <c r="E158" s="42"/>
      <c r="F158" s="8"/>
      <c r="G158" s="8"/>
    </row>
    <row r="159" spans="1:7" ht="25.5" x14ac:dyDescent="0.2">
      <c r="A159" s="18" t="s">
        <v>248</v>
      </c>
      <c r="B159" s="19" t="s">
        <v>173</v>
      </c>
      <c r="C159" s="18">
        <v>173</v>
      </c>
      <c r="D159" s="42"/>
      <c r="E159" s="42"/>
      <c r="F159" s="8"/>
      <c r="G159" s="8"/>
    </row>
    <row r="160" spans="1:7" x14ac:dyDescent="0.2">
      <c r="A160" s="31"/>
      <c r="B160" s="32" t="s">
        <v>249</v>
      </c>
      <c r="C160" s="33">
        <v>174</v>
      </c>
      <c r="D160" s="48">
        <f>D87+D112+D121</f>
        <v>0</v>
      </c>
      <c r="E160" s="48">
        <f>E87+E112+E121</f>
        <v>0</v>
      </c>
      <c r="F160" s="8"/>
      <c r="G160" s="8"/>
    </row>
    <row r="161" spans="1:7" x14ac:dyDescent="0.2">
      <c r="A161" s="33">
        <v>89</v>
      </c>
      <c r="B161" s="32" t="s">
        <v>250</v>
      </c>
      <c r="C161" s="33">
        <v>175</v>
      </c>
      <c r="D161" s="48"/>
      <c r="E161" s="48"/>
      <c r="F161" s="8"/>
      <c r="G161" s="8"/>
    </row>
    <row r="162" spans="1:7" x14ac:dyDescent="0.2">
      <c r="A162" s="31"/>
      <c r="B162" s="32" t="s">
        <v>251</v>
      </c>
      <c r="C162" s="33">
        <v>176</v>
      </c>
      <c r="D162" s="48">
        <f>D160+D161</f>
        <v>0</v>
      </c>
      <c r="E162" s="48">
        <f>E160+E161</f>
        <v>0</v>
      </c>
      <c r="F162" s="8"/>
      <c r="G162" s="8"/>
    </row>
    <row r="164" spans="1:7" x14ac:dyDescent="0.2">
      <c r="A164" s="92" t="s">
        <v>336</v>
      </c>
      <c r="B164" s="92"/>
      <c r="C164" s="92"/>
      <c r="D164" s="92"/>
      <c r="E164" s="92"/>
    </row>
    <row r="166" spans="1:7" x14ac:dyDescent="0.2">
      <c r="A166" s="92" t="s">
        <v>335</v>
      </c>
      <c r="B166" s="92"/>
      <c r="C166" s="92"/>
      <c r="D166" s="92"/>
      <c r="E166" s="92"/>
    </row>
    <row r="167" spans="1:7" x14ac:dyDescent="0.2">
      <c r="A167" s="12"/>
      <c r="B167" s="12"/>
      <c r="C167" s="12"/>
      <c r="D167" s="12"/>
      <c r="E167" s="12"/>
    </row>
    <row r="168" spans="1:7" x14ac:dyDescent="0.2">
      <c r="A168" s="39"/>
    </row>
    <row r="169" spans="1:7" ht="25.5" customHeight="1" x14ac:dyDescent="0.2">
      <c r="A169" s="91" t="s">
        <v>337</v>
      </c>
      <c r="B169" s="91"/>
      <c r="C169" s="91"/>
      <c r="D169" s="91"/>
      <c r="E169" s="91"/>
    </row>
  </sheetData>
  <mergeCells count="12">
    <mergeCell ref="G13:G14"/>
    <mergeCell ref="A13:A14"/>
    <mergeCell ref="A8:G8"/>
    <mergeCell ref="A9:G9"/>
    <mergeCell ref="A10:G10"/>
    <mergeCell ref="E12:G12"/>
    <mergeCell ref="B13:B14"/>
    <mergeCell ref="A169:E169"/>
    <mergeCell ref="A164:E164"/>
    <mergeCell ref="A166:E166"/>
    <mergeCell ref="D13:F13"/>
    <mergeCell ref="C13:C14"/>
  </mergeCells>
  <phoneticPr fontId="1" type="noConversion"/>
  <pageMargins left="0.75" right="0.75" top="1" bottom="1" header="0.5" footer="0.5"/>
  <pageSetup paperSize="9" scale="71" orientation="portrait" r:id="rId1"/>
  <headerFooter alignWithMargins="0">
    <oddFooter>&amp;R&amp;P</oddFooter>
  </headerFooter>
  <rowBreaks count="1" manualBreakCount="1">
    <brk id="83" max="16383" man="1"/>
  </rowBreaks>
  <ignoredErrors>
    <ignoredError sqref="C17 A44 C18:C22 C29:C31 C41:C53 C54:C65 C66:C79 C80:C82 C25:C28 A18:A22 C23:C24 C33:C34 A25:A31 C32 C35:C40 A33:A34 C85 A85" numberStoredAsText="1"/>
    <ignoredError sqref="F34 F73 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4" workbookViewId="0">
      <selection activeCell="G18" sqref="G18"/>
    </sheetView>
  </sheetViews>
  <sheetFormatPr defaultRowHeight="12.75" x14ac:dyDescent="0.2"/>
  <cols>
    <col min="1" max="1" width="66.140625" style="52" customWidth="1"/>
    <col min="2" max="2" width="9.28515625" style="52" customWidth="1"/>
    <col min="3" max="3" width="11.140625" style="52" customWidth="1"/>
    <col min="4" max="4" width="11.85546875" style="85" customWidth="1"/>
    <col min="5" max="16384" width="9.140625" style="52"/>
  </cols>
  <sheetData>
    <row r="1" spans="1:5" x14ac:dyDescent="0.2">
      <c r="A1" s="49"/>
      <c r="B1" s="49"/>
      <c r="C1" s="50" t="s">
        <v>413</v>
      </c>
      <c r="D1" s="80"/>
      <c r="E1" s="51"/>
    </row>
    <row r="2" spans="1:5" x14ac:dyDescent="0.2">
      <c r="A2" s="53" t="s">
        <v>404</v>
      </c>
      <c r="B2" s="54"/>
      <c r="C2" s="50" t="s">
        <v>416</v>
      </c>
      <c r="D2" s="80"/>
      <c r="E2" s="50"/>
    </row>
    <row r="3" spans="1:5" x14ac:dyDescent="0.2">
      <c r="A3" s="53" t="s">
        <v>414</v>
      </c>
      <c r="B3" s="54"/>
      <c r="C3" s="50" t="s">
        <v>408</v>
      </c>
      <c r="D3" s="80"/>
      <c r="E3" s="50"/>
    </row>
    <row r="4" spans="1:5" x14ac:dyDescent="0.2">
      <c r="A4" s="53" t="s">
        <v>181</v>
      </c>
      <c r="B4" s="54"/>
      <c r="C4" s="50" t="s">
        <v>409</v>
      </c>
      <c r="D4" s="80"/>
      <c r="E4" s="50"/>
    </row>
    <row r="5" spans="1:5" x14ac:dyDescent="0.2">
      <c r="A5" s="55" t="s">
        <v>407</v>
      </c>
      <c r="B5" s="54"/>
      <c r="C5" s="50" t="s">
        <v>410</v>
      </c>
      <c r="D5" s="80"/>
      <c r="E5" s="50"/>
    </row>
    <row r="6" spans="1:5" x14ac:dyDescent="0.2">
      <c r="A6" s="53" t="s">
        <v>405</v>
      </c>
      <c r="B6" s="54"/>
      <c r="C6" s="51" t="s">
        <v>411</v>
      </c>
      <c r="D6" s="81"/>
      <c r="E6" s="56"/>
    </row>
    <row r="7" spans="1:5" x14ac:dyDescent="0.2">
      <c r="A7" s="53" t="s">
        <v>406</v>
      </c>
      <c r="B7" s="54"/>
      <c r="C7" s="51" t="s">
        <v>412</v>
      </c>
      <c r="D7" s="81"/>
      <c r="E7" s="56"/>
    </row>
    <row r="8" spans="1:5" x14ac:dyDescent="0.2">
      <c r="A8" s="57"/>
      <c r="B8" s="54"/>
      <c r="C8" s="51"/>
      <c r="D8" s="81"/>
      <c r="E8" s="56"/>
    </row>
    <row r="9" spans="1:5" x14ac:dyDescent="0.2">
      <c r="A9" s="99" t="s">
        <v>338</v>
      </c>
      <c r="B9" s="99"/>
      <c r="C9" s="99"/>
      <c r="D9" s="99"/>
    </row>
    <row r="10" spans="1:5" x14ac:dyDescent="0.2">
      <c r="A10" s="99" t="s">
        <v>339</v>
      </c>
      <c r="B10" s="99"/>
      <c r="C10" s="99"/>
      <c r="D10" s="99"/>
    </row>
    <row r="11" spans="1:5" x14ac:dyDescent="0.2">
      <c r="A11" s="99" t="s">
        <v>418</v>
      </c>
      <c r="B11" s="99"/>
      <c r="C11" s="99"/>
      <c r="D11" s="99"/>
    </row>
    <row r="12" spans="1:5" x14ac:dyDescent="0.2">
      <c r="A12" s="58"/>
      <c r="B12" s="58"/>
      <c r="C12" s="101" t="s">
        <v>185</v>
      </c>
      <c r="D12" s="102"/>
    </row>
    <row r="13" spans="1:5" x14ac:dyDescent="0.2">
      <c r="A13" s="100" t="s">
        <v>340</v>
      </c>
      <c r="B13" s="100" t="s">
        <v>342</v>
      </c>
      <c r="C13" s="100" t="s">
        <v>341</v>
      </c>
      <c r="D13" s="100"/>
    </row>
    <row r="14" spans="1:5" ht="25.5" x14ac:dyDescent="0.2">
      <c r="A14" s="100"/>
      <c r="B14" s="100"/>
      <c r="C14" s="59" t="s">
        <v>320</v>
      </c>
      <c r="D14" s="82" t="s">
        <v>321</v>
      </c>
    </row>
    <row r="15" spans="1:5" x14ac:dyDescent="0.2">
      <c r="A15" s="60">
        <v>1</v>
      </c>
      <c r="B15" s="60">
        <v>2</v>
      </c>
      <c r="C15" s="60">
        <v>3</v>
      </c>
      <c r="D15" s="83">
        <v>4</v>
      </c>
    </row>
    <row r="16" spans="1:5" x14ac:dyDescent="0.2">
      <c r="A16" s="61" t="s">
        <v>393</v>
      </c>
      <c r="B16" s="62"/>
      <c r="C16" s="63"/>
      <c r="D16" s="84"/>
    </row>
    <row r="17" spans="1:5" x14ac:dyDescent="0.2">
      <c r="A17" s="64" t="s">
        <v>0</v>
      </c>
      <c r="B17" s="65" t="s">
        <v>352</v>
      </c>
      <c r="C17" s="87">
        <f>SUM(C18:C21)</f>
        <v>8279870</v>
      </c>
      <c r="D17" s="87">
        <f>SUM(D18:D21)</f>
        <v>8687917</v>
      </c>
      <c r="E17" s="66"/>
    </row>
    <row r="18" spans="1:5" x14ac:dyDescent="0.2">
      <c r="A18" s="64" t="s">
        <v>1</v>
      </c>
      <c r="B18" s="65" t="s">
        <v>343</v>
      </c>
      <c r="C18" s="74">
        <v>7805303</v>
      </c>
      <c r="D18" s="74">
        <v>8289280</v>
      </c>
      <c r="E18" s="66"/>
    </row>
    <row r="19" spans="1:5" x14ac:dyDescent="0.2">
      <c r="A19" s="67" t="s">
        <v>2</v>
      </c>
      <c r="B19" s="62" t="s">
        <v>344</v>
      </c>
      <c r="C19" s="75"/>
      <c r="D19" s="75"/>
      <c r="E19" s="66"/>
    </row>
    <row r="20" spans="1:5" x14ac:dyDescent="0.2">
      <c r="A20" s="67" t="s">
        <v>3</v>
      </c>
      <c r="B20" s="62" t="s">
        <v>353</v>
      </c>
      <c r="C20" s="75"/>
      <c r="D20" s="75"/>
      <c r="E20" s="66"/>
    </row>
    <row r="21" spans="1:5" x14ac:dyDescent="0.2">
      <c r="A21" s="67" t="s">
        <v>4</v>
      </c>
      <c r="B21" s="62" t="s">
        <v>345</v>
      </c>
      <c r="C21" s="75">
        <v>474567</v>
      </c>
      <c r="D21" s="75">
        <v>398637</v>
      </c>
      <c r="E21" s="66"/>
    </row>
    <row r="22" spans="1:5" x14ac:dyDescent="0.2">
      <c r="A22" s="67" t="s">
        <v>5</v>
      </c>
      <c r="B22" s="62" t="s">
        <v>354</v>
      </c>
      <c r="C22" s="88">
        <f>SUM(C23:C30)</f>
        <v>4654934</v>
      </c>
      <c r="D22" s="88">
        <f>SUM(D23:D30)</f>
        <v>4243620</v>
      </c>
      <c r="E22" s="66"/>
    </row>
    <row r="23" spans="1:5" ht="25.5" x14ac:dyDescent="0.2">
      <c r="A23" s="67" t="s">
        <v>6</v>
      </c>
      <c r="B23" s="62" t="s">
        <v>346</v>
      </c>
      <c r="C23" s="75">
        <v>2150068</v>
      </c>
      <c r="D23" s="75">
        <v>1694839</v>
      </c>
      <c r="E23" s="66"/>
    </row>
    <row r="24" spans="1:5" x14ac:dyDescent="0.2">
      <c r="A24" s="67" t="s">
        <v>7</v>
      </c>
      <c r="B24" s="62" t="s">
        <v>347</v>
      </c>
      <c r="C24" s="75"/>
      <c r="D24" s="75"/>
      <c r="E24" s="66"/>
    </row>
    <row r="25" spans="1:5" x14ac:dyDescent="0.2">
      <c r="A25" s="67" t="s">
        <v>8</v>
      </c>
      <c r="B25" s="62" t="s">
        <v>355</v>
      </c>
      <c r="C25" s="75">
        <v>280805</v>
      </c>
      <c r="D25" s="75">
        <v>359433</v>
      </c>
      <c r="E25" s="66"/>
    </row>
    <row r="26" spans="1:5" ht="25.5" x14ac:dyDescent="0.2">
      <c r="A26" s="67" t="s">
        <v>9</v>
      </c>
      <c r="B26" s="62" t="s">
        <v>348</v>
      </c>
      <c r="C26" s="75">
        <v>554328</v>
      </c>
      <c r="D26" s="75">
        <v>529031</v>
      </c>
      <c r="E26" s="66"/>
    </row>
    <row r="27" spans="1:5" x14ac:dyDescent="0.2">
      <c r="A27" s="67" t="s">
        <v>10</v>
      </c>
      <c r="B27" s="62" t="s">
        <v>349</v>
      </c>
      <c r="C27" s="75">
        <v>1001237</v>
      </c>
      <c r="D27" s="75">
        <v>1051386</v>
      </c>
      <c r="E27" s="66"/>
    </row>
    <row r="28" spans="1:5" x14ac:dyDescent="0.2">
      <c r="A28" s="67" t="s">
        <v>11</v>
      </c>
      <c r="B28" s="62" t="s">
        <v>350</v>
      </c>
      <c r="C28" s="75"/>
      <c r="D28" s="75"/>
      <c r="E28" s="66"/>
    </row>
    <row r="29" spans="1:5" x14ac:dyDescent="0.2">
      <c r="A29" s="67" t="s">
        <v>12</v>
      </c>
      <c r="B29" s="62" t="s">
        <v>356</v>
      </c>
      <c r="C29" s="75">
        <v>631940</v>
      </c>
      <c r="D29" s="75">
        <v>594512</v>
      </c>
      <c r="E29" s="66"/>
    </row>
    <row r="30" spans="1:5" x14ac:dyDescent="0.2">
      <c r="A30" s="67" t="s">
        <v>13</v>
      </c>
      <c r="B30" s="62" t="s">
        <v>351</v>
      </c>
      <c r="C30" s="75">
        <v>36556</v>
      </c>
      <c r="D30" s="75">
        <v>14419</v>
      </c>
      <c r="E30" s="66"/>
    </row>
    <row r="31" spans="1:5" x14ac:dyDescent="0.2">
      <c r="A31" s="67" t="s">
        <v>14</v>
      </c>
      <c r="B31" s="62" t="s">
        <v>357</v>
      </c>
      <c r="C31" s="89">
        <f>IF(C17-C22&lt;=0,"",C17-C22)</f>
        <v>3624936</v>
      </c>
      <c r="D31" s="89">
        <f>SUM(D17-D22)</f>
        <v>4444297</v>
      </c>
      <c r="E31" s="66"/>
    </row>
    <row r="32" spans="1:5" x14ac:dyDescent="0.2">
      <c r="A32" s="68" t="s">
        <v>15</v>
      </c>
      <c r="B32" s="69" t="s">
        <v>358</v>
      </c>
      <c r="C32" s="90"/>
      <c r="D32" s="90"/>
      <c r="E32" s="66"/>
    </row>
    <row r="33" spans="1:5" x14ac:dyDescent="0.2">
      <c r="A33" s="78" t="s">
        <v>394</v>
      </c>
      <c r="B33" s="69"/>
      <c r="C33" s="76"/>
      <c r="D33" s="76"/>
      <c r="E33" s="66"/>
    </row>
    <row r="34" spans="1:5" x14ac:dyDescent="0.2">
      <c r="A34" s="64" t="s">
        <v>16</v>
      </c>
      <c r="B34" s="65" t="s">
        <v>359</v>
      </c>
      <c r="C34" s="87">
        <f>SUM(C35:C40)</f>
        <v>554991</v>
      </c>
      <c r="D34" s="87">
        <f>SUM(D35:D40)</f>
        <v>7329828</v>
      </c>
      <c r="E34" s="66"/>
    </row>
    <row r="35" spans="1:5" x14ac:dyDescent="0.2">
      <c r="A35" s="64" t="s">
        <v>17</v>
      </c>
      <c r="B35" s="65" t="s">
        <v>360</v>
      </c>
      <c r="C35" s="74">
        <v>360000</v>
      </c>
      <c r="D35" s="74">
        <v>7198216</v>
      </c>
      <c r="E35" s="66"/>
    </row>
    <row r="36" spans="1:5" x14ac:dyDescent="0.2">
      <c r="A36" s="67" t="s">
        <v>18</v>
      </c>
      <c r="B36" s="62" t="s">
        <v>361</v>
      </c>
      <c r="C36" s="75"/>
      <c r="D36" s="75"/>
      <c r="E36" s="66"/>
    </row>
    <row r="37" spans="1:5" ht="25.5" x14ac:dyDescent="0.2">
      <c r="A37" s="67" t="s">
        <v>19</v>
      </c>
      <c r="B37" s="62" t="s">
        <v>362</v>
      </c>
      <c r="C37" s="75"/>
      <c r="D37" s="75"/>
      <c r="E37" s="66"/>
    </row>
    <row r="38" spans="1:5" x14ac:dyDescent="0.2">
      <c r="A38" s="67" t="s">
        <v>20</v>
      </c>
      <c r="B38" s="62" t="s">
        <v>363</v>
      </c>
      <c r="C38" s="75">
        <v>194991</v>
      </c>
      <c r="D38" s="75">
        <v>131612</v>
      </c>
      <c r="E38" s="66"/>
    </row>
    <row r="39" spans="1:5" x14ac:dyDescent="0.2">
      <c r="A39" s="67" t="s">
        <v>21</v>
      </c>
      <c r="B39" s="62" t="s">
        <v>364</v>
      </c>
      <c r="C39" s="75"/>
      <c r="D39" s="75"/>
      <c r="E39" s="66"/>
    </row>
    <row r="40" spans="1:5" x14ac:dyDescent="0.2">
      <c r="A40" s="67" t="s">
        <v>22</v>
      </c>
      <c r="B40" s="62" t="s">
        <v>365</v>
      </c>
      <c r="C40" s="75"/>
      <c r="D40" s="75"/>
      <c r="E40" s="66"/>
    </row>
    <row r="41" spans="1:5" x14ac:dyDescent="0.2">
      <c r="A41" s="67" t="s">
        <v>23</v>
      </c>
      <c r="B41" s="62" t="s">
        <v>366</v>
      </c>
      <c r="C41" s="88">
        <f>SUM(C42:C45)</f>
        <v>493332</v>
      </c>
      <c r="D41" s="88">
        <f>SUM(D42:D45)</f>
        <v>8337794</v>
      </c>
      <c r="E41" s="66"/>
    </row>
    <row r="42" spans="1:5" x14ac:dyDescent="0.2">
      <c r="A42" s="67" t="s">
        <v>24</v>
      </c>
      <c r="B42" s="62" t="s">
        <v>367</v>
      </c>
      <c r="C42" s="75">
        <v>443000</v>
      </c>
      <c r="D42" s="75">
        <v>1200000</v>
      </c>
      <c r="E42" s="66"/>
    </row>
    <row r="43" spans="1:5" x14ac:dyDescent="0.2">
      <c r="A43" s="67" t="s">
        <v>25</v>
      </c>
      <c r="B43" s="62" t="s">
        <v>368</v>
      </c>
      <c r="C43" s="75"/>
      <c r="D43" s="75"/>
      <c r="E43" s="66"/>
    </row>
    <row r="44" spans="1:5" ht="25.5" x14ac:dyDescent="0.2">
      <c r="A44" s="67" t="s">
        <v>26</v>
      </c>
      <c r="B44" s="62" t="s">
        <v>369</v>
      </c>
      <c r="C44" s="75">
        <v>50332</v>
      </c>
      <c r="D44" s="75">
        <v>57794</v>
      </c>
      <c r="E44" s="66"/>
    </row>
    <row r="45" spans="1:5" x14ac:dyDescent="0.2">
      <c r="A45" s="67" t="s">
        <v>27</v>
      </c>
      <c r="B45" s="62" t="s">
        <v>370</v>
      </c>
      <c r="C45" s="75"/>
      <c r="D45" s="75">
        <v>7080000</v>
      </c>
      <c r="E45" s="66"/>
    </row>
    <row r="46" spans="1:5" x14ac:dyDescent="0.2">
      <c r="A46" s="67" t="s">
        <v>28</v>
      </c>
      <c r="B46" s="62" t="s">
        <v>371</v>
      </c>
      <c r="C46" s="89">
        <f>IF(C34-C41&lt;=0,"",C34-C41)</f>
        <v>61659</v>
      </c>
      <c r="D46" s="89"/>
      <c r="E46" s="66"/>
    </row>
    <row r="47" spans="1:5" x14ac:dyDescent="0.2">
      <c r="A47" s="68" t="s">
        <v>31</v>
      </c>
      <c r="B47" s="69" t="s">
        <v>372</v>
      </c>
      <c r="C47" s="90" t="str">
        <f>IF(C41-C34&lt;=0,"",C41-C34)</f>
        <v/>
      </c>
      <c r="D47" s="90">
        <f>SUM(D41-D34)</f>
        <v>1007966</v>
      </c>
      <c r="E47" s="66"/>
    </row>
    <row r="48" spans="1:5" x14ac:dyDescent="0.2">
      <c r="A48" s="78" t="s">
        <v>395</v>
      </c>
      <c r="B48" s="69"/>
      <c r="C48" s="76"/>
      <c r="D48" s="76"/>
      <c r="E48" s="66"/>
    </row>
    <row r="49" spans="1:5" x14ac:dyDescent="0.2">
      <c r="A49" s="64" t="s">
        <v>29</v>
      </c>
      <c r="B49" s="65" t="s">
        <v>373</v>
      </c>
      <c r="C49" s="87">
        <f>SUM(C50:C53)</f>
        <v>0</v>
      </c>
      <c r="D49" s="87">
        <f>SUM(D50:D53)</f>
        <v>0</v>
      </c>
      <c r="E49" s="66"/>
    </row>
    <row r="50" spans="1:5" x14ac:dyDescent="0.2">
      <c r="A50" s="64" t="s">
        <v>30</v>
      </c>
      <c r="B50" s="65" t="s">
        <v>374</v>
      </c>
      <c r="C50" s="74"/>
      <c r="D50" s="74"/>
      <c r="E50" s="66"/>
    </row>
    <row r="51" spans="1:5" x14ac:dyDescent="0.2">
      <c r="A51" s="67" t="s">
        <v>32</v>
      </c>
      <c r="B51" s="62" t="s">
        <v>375</v>
      </c>
      <c r="C51" s="75"/>
      <c r="D51" s="75"/>
      <c r="E51" s="66"/>
    </row>
    <row r="52" spans="1:5" x14ac:dyDescent="0.2">
      <c r="A52" s="67" t="s">
        <v>33</v>
      </c>
      <c r="B52" s="62" t="s">
        <v>376</v>
      </c>
      <c r="C52" s="75"/>
      <c r="D52" s="75"/>
      <c r="E52" s="66"/>
    </row>
    <row r="53" spans="1:5" x14ac:dyDescent="0.2">
      <c r="A53" s="67" t="s">
        <v>34</v>
      </c>
      <c r="B53" s="62" t="s">
        <v>377</v>
      </c>
      <c r="C53" s="75"/>
      <c r="D53" s="75"/>
      <c r="E53" s="66"/>
    </row>
    <row r="54" spans="1:5" x14ac:dyDescent="0.2">
      <c r="A54" s="67" t="s">
        <v>35</v>
      </c>
      <c r="B54" s="62" t="s">
        <v>378</v>
      </c>
      <c r="C54" s="88">
        <f>SUM(C55:C60)</f>
        <v>3495001</v>
      </c>
      <c r="D54" s="88">
        <f>SUM(D55:D60)</f>
        <v>3239800</v>
      </c>
      <c r="E54" s="66"/>
    </row>
    <row r="55" spans="1:5" x14ac:dyDescent="0.2">
      <c r="A55" s="67" t="s">
        <v>36</v>
      </c>
      <c r="B55" s="62" t="s">
        <v>379</v>
      </c>
      <c r="C55" s="75"/>
      <c r="D55" s="75"/>
      <c r="E55" s="66"/>
    </row>
    <row r="56" spans="1:5" x14ac:dyDescent="0.2">
      <c r="A56" s="67" t="s">
        <v>37</v>
      </c>
      <c r="B56" s="62" t="s">
        <v>380</v>
      </c>
      <c r="C56" s="75"/>
      <c r="D56" s="75"/>
      <c r="E56" s="66"/>
    </row>
    <row r="57" spans="1:5" x14ac:dyDescent="0.2">
      <c r="A57" s="67" t="s">
        <v>38</v>
      </c>
      <c r="B57" s="62" t="s">
        <v>381</v>
      </c>
      <c r="C57" s="75"/>
      <c r="D57" s="75"/>
      <c r="E57" s="66"/>
    </row>
    <row r="58" spans="1:5" x14ac:dyDescent="0.2">
      <c r="A58" s="67" t="s">
        <v>39</v>
      </c>
      <c r="B58" s="62">
        <v>540</v>
      </c>
      <c r="C58" s="75"/>
      <c r="D58" s="75"/>
      <c r="E58" s="66"/>
    </row>
    <row r="59" spans="1:5" x14ac:dyDescent="0.2">
      <c r="A59" s="67" t="s">
        <v>40</v>
      </c>
      <c r="B59" s="62">
        <v>541</v>
      </c>
      <c r="C59" s="75">
        <v>3495001</v>
      </c>
      <c r="D59" s="75">
        <v>3239800</v>
      </c>
      <c r="E59" s="66"/>
    </row>
    <row r="60" spans="1:5" x14ac:dyDescent="0.2">
      <c r="A60" s="67" t="s">
        <v>41</v>
      </c>
      <c r="B60" s="62" t="s">
        <v>382</v>
      </c>
      <c r="C60" s="75"/>
      <c r="D60" s="75"/>
      <c r="E60" s="66"/>
    </row>
    <row r="61" spans="1:5" x14ac:dyDescent="0.2">
      <c r="A61" s="67" t="s">
        <v>42</v>
      </c>
      <c r="B61" s="62" t="s">
        <v>383</v>
      </c>
      <c r="C61" s="89" t="str">
        <f>IF(C49-C54&lt;=0,"",C49-C54)</f>
        <v/>
      </c>
      <c r="D61" s="89"/>
      <c r="E61" s="66"/>
    </row>
    <row r="62" spans="1:5" x14ac:dyDescent="0.2">
      <c r="A62" s="67" t="s">
        <v>43</v>
      </c>
      <c r="B62" s="62" t="s">
        <v>384</v>
      </c>
      <c r="C62" s="89">
        <f>IF(C54-C49&lt;=0,"",C54-C49)</f>
        <v>3495001</v>
      </c>
      <c r="D62" s="89">
        <f>SUM(D54-D49)</f>
        <v>3239800</v>
      </c>
      <c r="E62" s="66"/>
    </row>
    <row r="63" spans="1:5" x14ac:dyDescent="0.2">
      <c r="A63" s="79" t="s">
        <v>396</v>
      </c>
      <c r="B63" s="62" t="s">
        <v>385</v>
      </c>
      <c r="C63" s="89">
        <f>SUM(C17+C34+C49)</f>
        <v>8834861</v>
      </c>
      <c r="D63" s="89">
        <f>SUM(D17+D34+D49)</f>
        <v>16017745</v>
      </c>
      <c r="E63" s="66"/>
    </row>
    <row r="64" spans="1:5" x14ac:dyDescent="0.2">
      <c r="A64" s="79" t="s">
        <v>397</v>
      </c>
      <c r="B64" s="62" t="s">
        <v>386</v>
      </c>
      <c r="C64" s="89">
        <f>C22+C41+C54</f>
        <v>8643267</v>
      </c>
      <c r="D64" s="89">
        <f>SUM(D22+D41+D54)</f>
        <v>15821214</v>
      </c>
      <c r="E64" s="66"/>
    </row>
    <row r="65" spans="1:5" x14ac:dyDescent="0.2">
      <c r="A65" s="79" t="s">
        <v>398</v>
      </c>
      <c r="B65" s="62" t="s">
        <v>387</v>
      </c>
      <c r="C65" s="89">
        <f>IF(C63-C64&lt;=0,"",C63-C64)</f>
        <v>191594</v>
      </c>
      <c r="D65" s="89">
        <f>IF(D63-D64&lt;=0,"",D63-D64)</f>
        <v>196531</v>
      </c>
      <c r="E65" s="66"/>
    </row>
    <row r="66" spans="1:5" x14ac:dyDescent="0.2">
      <c r="A66" s="79" t="s">
        <v>399</v>
      </c>
      <c r="B66" s="62" t="s">
        <v>388</v>
      </c>
      <c r="C66" s="89" t="str">
        <f>IF(C64-C63&lt;=0,"",C64-C63)</f>
        <v/>
      </c>
      <c r="D66" s="89"/>
      <c r="E66" s="66"/>
    </row>
    <row r="67" spans="1:5" x14ac:dyDescent="0.2">
      <c r="A67" s="79" t="s">
        <v>400</v>
      </c>
      <c r="B67" s="62" t="s">
        <v>389</v>
      </c>
      <c r="C67" s="77">
        <v>1090535</v>
      </c>
      <c r="D67" s="77">
        <v>759331</v>
      </c>
      <c r="E67" s="66"/>
    </row>
    <row r="68" spans="1:5" x14ac:dyDescent="0.2">
      <c r="A68" s="79" t="s">
        <v>401</v>
      </c>
      <c r="B68" s="62" t="s">
        <v>390</v>
      </c>
      <c r="C68" s="77"/>
      <c r="D68" s="77"/>
      <c r="E68" s="66"/>
    </row>
    <row r="69" spans="1:5" x14ac:dyDescent="0.2">
      <c r="A69" s="79" t="s">
        <v>402</v>
      </c>
      <c r="B69" s="62" t="s">
        <v>391</v>
      </c>
      <c r="C69" s="77"/>
      <c r="D69" s="77"/>
      <c r="E69" s="66"/>
    </row>
    <row r="70" spans="1:5" x14ac:dyDescent="0.2">
      <c r="A70" s="79" t="s">
        <v>403</v>
      </c>
      <c r="B70" s="62" t="s">
        <v>392</v>
      </c>
      <c r="C70" s="89">
        <f>C65+C67</f>
        <v>1282129</v>
      </c>
      <c r="D70" s="89">
        <f>SUM(D67+D65-D66+D68-D69)</f>
        <v>955862</v>
      </c>
      <c r="E70" s="66"/>
    </row>
    <row r="72" spans="1:5" ht="12.75" customHeight="1" x14ac:dyDescent="0.2">
      <c r="A72" s="98" t="s">
        <v>415</v>
      </c>
      <c r="B72" s="98"/>
      <c r="C72" s="98"/>
      <c r="D72" s="98"/>
      <c r="E72" s="49"/>
    </row>
    <row r="73" spans="1:5" x14ac:dyDescent="0.2">
      <c r="A73" s="70" t="s">
        <v>417</v>
      </c>
      <c r="B73" s="70"/>
      <c r="C73" s="70"/>
    </row>
    <row r="74" spans="1:5" ht="12.75" customHeight="1" x14ac:dyDescent="0.2">
      <c r="A74" s="98" t="s">
        <v>419</v>
      </c>
      <c r="B74" s="98"/>
      <c r="C74" s="98"/>
      <c r="D74" s="98"/>
      <c r="E74" s="49"/>
    </row>
    <row r="75" spans="1:5" x14ac:dyDescent="0.2">
      <c r="A75" s="71"/>
      <c r="B75" s="71"/>
      <c r="C75" s="71"/>
      <c r="D75" s="86"/>
      <c r="E75" s="71"/>
    </row>
    <row r="76" spans="1:5" x14ac:dyDescent="0.2">
      <c r="A76" s="72"/>
      <c r="B76" s="49"/>
      <c r="C76" s="49"/>
    </row>
    <row r="77" spans="1:5" ht="26.25" customHeight="1" x14ac:dyDescent="0.2">
      <c r="A77" s="97"/>
      <c r="B77" s="97"/>
      <c r="C77" s="97"/>
      <c r="D77" s="97"/>
      <c r="E77" s="73"/>
    </row>
  </sheetData>
  <mergeCells count="10">
    <mergeCell ref="A77:D77"/>
    <mergeCell ref="A72:D72"/>
    <mergeCell ref="A74:D74"/>
    <mergeCell ref="A9:D9"/>
    <mergeCell ref="A10:D10"/>
    <mergeCell ref="A11:D11"/>
    <mergeCell ref="A13:A14"/>
    <mergeCell ref="B13:B14"/>
    <mergeCell ref="C13:D13"/>
    <mergeCell ref="C12:D12"/>
  </mergeCells>
  <phoneticPr fontId="1" type="noConversion"/>
  <pageMargins left="0.75" right="0.75" top="1" bottom="1" header="0.5" footer="0.5"/>
  <pageSetup paperSize="9" scale="78" orientation="portrait" r:id="rId1"/>
  <headerFooter alignWithMargins="0">
    <oddFooter>&amp;R&amp;P</oddFooter>
  </headerFooter>
  <rowBreaks count="1" manualBreakCount="1">
    <brk id="62" max="16383" man="1"/>
  </rowBreaks>
  <ignoredErrors>
    <ignoredError sqref="B49:B70 B17:B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Bilans stanja</vt:lpstr>
      <vt:lpstr>Bilans tokova gotovine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creator>Milan Mladic</dc:creator>
  <cp:lastModifiedBy>user1</cp:lastModifiedBy>
  <cp:lastPrinted>2017-02-24T12:40:21Z</cp:lastPrinted>
  <dcterms:created xsi:type="dcterms:W3CDTF">2010-01-28T08:47:16Z</dcterms:created>
  <dcterms:modified xsi:type="dcterms:W3CDTF">2018-07-24T10:52:19Z</dcterms:modified>
</cp:coreProperties>
</file>